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zzola\Downloads\"/>
    </mc:Choice>
  </mc:AlternateContent>
  <xr:revisionPtr revIDLastSave="0" documentId="13_ncr:1_{3C6E4AA4-F8D3-4BFC-B590-1649CA5AB2C7}" xr6:coauthVersionLast="47" xr6:coauthVersionMax="47" xr10:uidLastSave="{00000000-0000-0000-0000-000000000000}"/>
  <bookViews>
    <workbookView xWindow="-51720" yWindow="-105" windowWidth="51840" windowHeight="21120" xr2:uid="{E1D5E750-0250-4BA4-8439-8DA837C02D07}"/>
  </bookViews>
  <sheets>
    <sheet name="0.Orçamento Geral IPES Excep." sheetId="17" r:id="rId1"/>
    <sheet name="0.SGF" sheetId="20" state="hidden" r:id="rId2"/>
    <sheet name="1.SGF Excep." sheetId="23" r:id="rId3"/>
    <sheet name="2.Obras Excep." sheetId="21" r:id="rId4"/>
    <sheet name="3.Equipamentos ER Excep." sheetId="22" r:id="rId5"/>
    <sheet name="Campus1" sheetId="13" state="hidden" r:id="rId6"/>
    <sheet name="Auxiliar" sheetId="11" state="hidden" r:id="rId7"/>
  </sheets>
  <definedNames>
    <definedName name="MS">Auxiliar!$G$2:$G$80</definedName>
    <definedName name="PR" localSheetId="0">Tabela3[Município PR]</definedName>
    <definedName name="PR" localSheetId="1">Tabela3[Município PR]</definedName>
    <definedName name="PR" localSheetId="2">Tabela3[Município PR]</definedName>
    <definedName name="PR" localSheetId="3">Tabela3[Município PR]</definedName>
    <definedName name="PR" localSheetId="4">Tabela3[Município PR]</definedName>
    <definedName name="PR" localSheetId="5">Tabela3[Município PR]</definedName>
    <definedName name="PR">Tabela3[Município PR]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1" l="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F15" i="23"/>
  <c r="G15" i="23" s="1"/>
  <c r="F16" i="23"/>
  <c r="G16" i="23" s="1"/>
  <c r="F17" i="23"/>
  <c r="G17" i="23" s="1"/>
  <c r="F18" i="23"/>
  <c r="G18" i="23" s="1"/>
  <c r="F19" i="23"/>
  <c r="G19" i="23" s="1"/>
  <c r="F20" i="23"/>
  <c r="G20" i="23" s="1"/>
  <c r="F21" i="23"/>
  <c r="G21" i="23" s="1"/>
  <c r="F22" i="23"/>
  <c r="G22" i="23" s="1"/>
  <c r="F23" i="23"/>
  <c r="G23" i="23" s="1"/>
  <c r="F24" i="23"/>
  <c r="G24" i="23" s="1"/>
  <c r="F25" i="23"/>
  <c r="G25" i="23" s="1"/>
  <c r="F45" i="23"/>
  <c r="G45" i="23" s="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11" i="22"/>
  <c r="J11" i="2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 s="1"/>
  <c r="F32" i="23"/>
  <c r="G32" i="23" s="1"/>
  <c r="F33" i="23"/>
  <c r="G33" i="23" s="1"/>
  <c r="F34" i="23"/>
  <c r="G34" i="23" s="1"/>
  <c r="F35" i="23"/>
  <c r="G35" i="23" s="1"/>
  <c r="F36" i="23"/>
  <c r="G36" i="23" s="1"/>
  <c r="F37" i="23"/>
  <c r="G37" i="23" s="1"/>
  <c r="F38" i="23"/>
  <c r="G38" i="23" s="1"/>
  <c r="F39" i="23"/>
  <c r="G39" i="23" s="1"/>
  <c r="F40" i="23"/>
  <c r="G40" i="23" s="1"/>
  <c r="F41" i="23"/>
  <c r="G41" i="23" s="1"/>
  <c r="F42" i="23"/>
  <c r="G42" i="23" s="1"/>
  <c r="F43" i="23"/>
  <c r="G43" i="23" s="1"/>
  <c r="F44" i="23"/>
  <c r="G44" i="23" s="1"/>
  <c r="F46" i="23"/>
  <c r="G46" i="23" s="1"/>
  <c r="F47" i="23"/>
  <c r="G47" i="23" s="1"/>
  <c r="F48" i="23"/>
  <c r="G48" i="23" s="1"/>
  <c r="F49" i="23"/>
  <c r="G49" i="23" s="1"/>
  <c r="F50" i="23"/>
  <c r="G50" i="23" s="1"/>
  <c r="F51" i="23"/>
  <c r="G51" i="23" s="1"/>
  <c r="F52" i="23"/>
  <c r="G52" i="23" s="1"/>
  <c r="F53" i="23"/>
  <c r="G53" i="23" s="1"/>
  <c r="F54" i="23"/>
  <c r="G54" i="23" s="1"/>
  <c r="F55" i="23"/>
  <c r="G55" i="23" s="1"/>
  <c r="F56" i="23"/>
  <c r="G56" i="23" s="1"/>
  <c r="F57" i="23"/>
  <c r="G57" i="23" s="1"/>
  <c r="F58" i="23"/>
  <c r="G58" i="23" s="1"/>
  <c r="F59" i="23"/>
  <c r="G59" i="23" s="1"/>
  <c r="F60" i="23"/>
  <c r="G60" i="23" s="1"/>
  <c r="F61" i="23"/>
  <c r="G61" i="23" s="1"/>
  <c r="D64" i="23"/>
  <c r="G64" i="23" s="1"/>
  <c r="D65" i="23"/>
  <c r="G65" i="23" s="1"/>
  <c r="D66" i="23"/>
  <c r="G66" i="23" s="1"/>
  <c r="D63" i="23"/>
  <c r="B10" i="17" s="1"/>
  <c r="D10" i="17" s="1"/>
  <c r="F14" i="23"/>
  <c r="G14" i="23" s="1"/>
  <c r="F13" i="23"/>
  <c r="G13" i="23" s="1"/>
  <c r="F12" i="23"/>
  <c r="G12" i="23" s="1"/>
  <c r="K13" i="20"/>
  <c r="L13" i="20" s="1"/>
  <c r="J64" i="20"/>
  <c r="L64" i="20" s="1"/>
  <c r="J63" i="20"/>
  <c r="L63" i="20" s="1"/>
  <c r="J62" i="20"/>
  <c r="L62" i="20" s="1"/>
  <c r="J61" i="20"/>
  <c r="K12" i="20"/>
  <c r="L12" i="20" s="1"/>
  <c r="K11" i="20"/>
  <c r="L11" i="20" s="1"/>
  <c r="K10" i="20"/>
  <c r="L10" i="20" s="1"/>
  <c r="H23" i="13"/>
  <c r="K23" i="13" s="1"/>
  <c r="H24" i="13"/>
  <c r="K24" i="13" s="1"/>
  <c r="H25" i="13"/>
  <c r="K25" i="13" s="1"/>
  <c r="H22" i="13"/>
  <c r="K22" i="13" s="1"/>
  <c r="K34" i="13"/>
  <c r="K30" i="13"/>
  <c r="J12" i="13"/>
  <c r="K12" i="13" s="1"/>
  <c r="J13" i="13"/>
  <c r="K13" i="13" s="1"/>
  <c r="J14" i="13"/>
  <c r="K14" i="13" s="1"/>
  <c r="J15" i="13"/>
  <c r="K15" i="13" s="1"/>
  <c r="J18" i="13"/>
  <c r="K18" i="13" s="1"/>
  <c r="J19" i="13"/>
  <c r="K19" i="13" s="1"/>
  <c r="J20" i="13"/>
  <c r="K20" i="13" s="1"/>
  <c r="J11" i="13"/>
  <c r="K11" i="13" s="1"/>
  <c r="B11" i="17" l="1"/>
  <c r="D11" i="17" s="1"/>
  <c r="B12" i="17"/>
  <c r="D12" i="17" s="1"/>
  <c r="B13" i="17"/>
  <c r="D13" i="17" s="1"/>
  <c r="D67" i="23"/>
  <c r="G63" i="23"/>
  <c r="G67" i="23" s="1"/>
  <c r="J61" i="21"/>
  <c r="D16" i="17" s="1"/>
  <c r="J61" i="22"/>
  <c r="D18" i="17" s="1"/>
  <c r="J65" i="20"/>
  <c r="L61" i="20"/>
  <c r="K26" i="13"/>
  <c r="K35" i="13" s="1"/>
  <c r="H26" i="13"/>
  <c r="L65" i="20" l="1"/>
  <c r="D14" i="17"/>
  <c r="D20" i="17" s="1"/>
  <c r="B14" i="17"/>
  <c r="R3" i="11"/>
  <c r="R6" i="11"/>
  <c r="R7" i="11"/>
  <c r="R8" i="11"/>
  <c r="R9" i="11"/>
  <c r="R10" i="11"/>
  <c r="R11" i="11"/>
  <c r="R12" i="11"/>
  <c r="R13" i="11"/>
  <c r="R14" i="11"/>
  <c r="R15" i="11"/>
  <c r="Q3" i="11"/>
  <c r="Q4" i="11"/>
  <c r="R4" i="11" s="1"/>
  <c r="Q5" i="11"/>
  <c r="R5" i="11" s="1"/>
  <c r="Q6" i="11"/>
  <c r="Q7" i="11"/>
  <c r="Q8" i="11"/>
  <c r="Q9" i="11"/>
  <c r="Q10" i="11"/>
  <c r="Q11" i="11"/>
  <c r="Q12" i="11"/>
  <c r="Q13" i="11"/>
  <c r="Q14" i="11"/>
  <c r="Q15" i="11"/>
  <c r="Q2" i="11"/>
  <c r="R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HERICLES BARBOSA LOPES</author>
  </authors>
  <commentList>
    <comment ref="B9" authorId="0" shapeId="0" xr:uid="{5027BD38-DABD-414F-934F-1E42DA672B9D}">
      <text>
        <r>
          <rPr>
            <sz val="9"/>
            <color indexed="81"/>
            <rFont val="Segoe UI"/>
            <family val="2"/>
          </rPr>
          <t>Inserir coordenada geográfica de um ponto central do sistema no formato decimal (-25.452204, -54.575824). Posição Central do Sistema/obra
A coordenada pode ser obtida em https://www.google.com/maps, clicando com botão direito do mouse sobre o ponto desejado</t>
        </r>
      </text>
    </comment>
    <comment ref="E9" authorId="0" shapeId="0" xr:uid="{62E542AC-2102-403F-BFB3-FFFEFAAF91D7}">
      <text>
        <r>
          <rPr>
            <sz val="9"/>
            <color indexed="81"/>
            <rFont val="Segoe UI"/>
            <family val="2"/>
          </rPr>
          <t>Inserir o número da unidade Consumidora conforme fatura de energia elétrica.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HERICLES BARBOSA LOPES</author>
  </authors>
  <commentList>
    <comment ref="B11" authorId="0" shapeId="0" xr:uid="{BBA4F92C-25ED-492A-AACF-8F33E6CEEE34}">
      <text>
        <r>
          <rPr>
            <sz val="9"/>
            <color indexed="81"/>
            <rFont val="Segoe UI"/>
            <family val="2"/>
          </rPr>
          <t>Inserir coordenada geográfica de um ponto central do sistema no formato decimal (-25.452204, -54.575824). Posição Central do Sistema/obra
A coordenada pode ser obtida em https://www.google.com/maps, clicando com botão direito do mouse sobre o ponto desejado</t>
        </r>
      </text>
    </comment>
    <comment ref="H11" authorId="0" shapeId="0" xr:uid="{C4115F6F-9531-46EB-ACA8-71A6E204CA03}">
      <text>
        <r>
          <rPr>
            <sz val="9"/>
            <color indexed="81"/>
            <rFont val="Segoe UI"/>
            <family val="2"/>
          </rPr>
          <t>Inserir o número da unidade Consumidora conforme fatura de energia elétrica.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HERICLES BARBOSA LOPES</author>
  </authors>
  <commentList>
    <comment ref="A10" authorId="0" shapeId="0" xr:uid="{86A69DCA-2D4A-4566-AB85-D3645CA32DBE}">
      <text>
        <r>
          <rPr>
            <b/>
            <sz val="9"/>
            <color indexed="81"/>
            <rFont val="Segoe UI"/>
            <family val="2"/>
          </rPr>
          <t>HERICLES BARBOSA LOPES:</t>
        </r>
        <r>
          <rPr>
            <sz val="9"/>
            <color indexed="81"/>
            <rFont val="Segoe UI"/>
            <family val="2"/>
          </rPr>
          <t xml:space="preserve">
Inserir o número da unidade Consumidora conforme fatura de energia elétrica.</t>
        </r>
      </text>
    </comment>
    <comment ref="I10" authorId="0" shapeId="0" xr:uid="{343007D2-5596-44BE-9B2F-2CE8D2552B0E}">
      <text>
        <r>
          <rPr>
            <sz val="9"/>
            <color indexed="81"/>
            <rFont val="Segoe UI"/>
            <family val="2"/>
          </rPr>
          <t>Inserir coordenada geográfica de um ponto central do sistema no formato decimal (-25.452204, -54.575824). Posição Central do Sistema/obra
A coordenada pode ser obtida em https://www.google.com/maps, clicando com botão direito do mouse sobre o ponto desejado</t>
        </r>
      </text>
    </comment>
  </commentList>
</comments>
</file>

<file path=xl/sharedStrings.xml><?xml version="1.0" encoding="utf-8"?>
<sst xmlns="http://schemas.openxmlformats.org/spreadsheetml/2006/main" count="868" uniqueCount="656">
  <si>
    <t>Processo de Seleção - Edital Energias Renováveis - IPES/2025</t>
  </si>
  <si>
    <t>IPES:</t>
  </si>
  <si>
    <t>Universidade A</t>
  </si>
  <si>
    <t>Estado:</t>
  </si>
  <si>
    <t>PR</t>
  </si>
  <si>
    <t>Atividade: Sistema de Geração Fotovoltaico</t>
  </si>
  <si>
    <t xml:space="preserve">Tipo </t>
  </si>
  <si>
    <t>Potência (kWp)</t>
  </si>
  <si>
    <t>Valor Unitário</t>
  </si>
  <si>
    <t>Custo Total</t>
  </si>
  <si>
    <t>Carport</t>
  </si>
  <si>
    <t>Cobertura</t>
  </si>
  <si>
    <t>Solo</t>
  </si>
  <si>
    <t>Telhado</t>
  </si>
  <si>
    <t>Subtotal</t>
  </si>
  <si>
    <t>Atividade: Serviços/obras de Infraestrutura Para Sistemas de Geração Fotovoltaica</t>
  </si>
  <si>
    <t>Atividade: Equipamentos e Insumos Para Pesquisa em Energias Renováveis</t>
  </si>
  <si>
    <t>Orientações:</t>
  </si>
  <si>
    <t>Preencher somente os campos marcados em cor verde clara</t>
  </si>
  <si>
    <t>Preencher as demais planilhas em abas, conforme composição das atividades propostas</t>
  </si>
  <si>
    <t xml:space="preserve">Formulário 1  - Planilha Orçamentária da Proposta </t>
  </si>
  <si>
    <t xml:space="preserve">Processo de Seleção - Edital Energias Renováveis - IPES/2025 </t>
  </si>
  <si>
    <t>Atividade: Sitema de Geração Fotovoltaica</t>
  </si>
  <si>
    <t>Data:</t>
  </si>
  <si>
    <t>Atividade: Sistema de Geração Fotovoltaica</t>
  </si>
  <si>
    <t>Coordenada Geográfica</t>
  </si>
  <si>
    <t>Cidade</t>
  </si>
  <si>
    <t xml:space="preserve">Câmpus </t>
  </si>
  <si>
    <t>Unidade Consumidora (UC)</t>
  </si>
  <si>
    <t>Subgrupo Tarifário</t>
  </si>
  <si>
    <t>Demanda Contratada (kW)</t>
  </si>
  <si>
    <t>Consumo Médio Mensal (kWh)</t>
  </si>
  <si>
    <t xml:space="preserve">Tipo de Sistema </t>
  </si>
  <si>
    <t>Potência Módulos  (kWp)</t>
  </si>
  <si>
    <t>Custo Unitário</t>
  </si>
  <si>
    <t>-25.452204, -54.575824</t>
  </si>
  <si>
    <t>Abatiá</t>
  </si>
  <si>
    <t>A</t>
  </si>
  <si>
    <t>-25.436044, -54.584429</t>
  </si>
  <si>
    <t>Adrianópolis</t>
  </si>
  <si>
    <t>B</t>
  </si>
  <si>
    <t>-25.434865, -54.584641</t>
  </si>
  <si>
    <t>Agudos do Sul</t>
  </si>
  <si>
    <t>-25.434865, -54.584642</t>
  </si>
  <si>
    <t>Alto Paraná</t>
  </si>
  <si>
    <t>Total</t>
  </si>
  <si>
    <t>Preencher cada sistema de geração fotovoltaica em uma linha da planilha;</t>
  </si>
  <si>
    <t>Atentar para a unidade consumidora - UC correta de cada sistema;</t>
  </si>
  <si>
    <t>Nas instalações do Grupo Tarifário B, a Demanda Contratada deverá ser 0</t>
  </si>
  <si>
    <t xml:space="preserve">Propostas/Solicitações de Novas Instalações </t>
  </si>
  <si>
    <t xml:space="preserve">Informações Atuais da Unidade Consumidora que Receberá o Sistema </t>
  </si>
  <si>
    <t>Nº</t>
  </si>
  <si>
    <t>Coordenada Geográfica do Novo Sistema</t>
  </si>
  <si>
    <t>Tipo de Sistema Proposto</t>
  </si>
  <si>
    <t>Soma da Potência dos  Módulos Propostos (kWp)</t>
  </si>
  <si>
    <t>Justificativa</t>
  </si>
  <si>
    <t>Grupo Tarifário</t>
  </si>
  <si>
    <t>Foz do Iguaçu</t>
  </si>
  <si>
    <t>EXEMPLO - Campus A</t>
  </si>
  <si>
    <t>.......</t>
  </si>
  <si>
    <t>Campus A</t>
  </si>
  <si>
    <t>Inserir uma coordenada geográfica da área em que serão instalados os módulos (placas)</t>
  </si>
  <si>
    <t>Apresentar separadamente croqui das instalações, conforme orientações no Edital do Processo de Seleção</t>
  </si>
  <si>
    <t>Atividade: Obras/Serviços de Infraestrutura para SGF</t>
  </si>
  <si>
    <t>Atividade: Serviços/obras de Infraestrutura Para Sistemas de Geração Fotovoltaico</t>
  </si>
  <si>
    <t>Item /Serviço</t>
  </si>
  <si>
    <t>Descrição</t>
  </si>
  <si>
    <t>Quantidade</t>
  </si>
  <si>
    <t>Unidade</t>
  </si>
  <si>
    <t>Custo Unitário (R$</t>
  </si>
  <si>
    <t>EXEMPLO:
Transformador</t>
  </si>
  <si>
    <t>EXEMPLO: Aquisição e instalação de transformador de média tensão, Transformador Trifásico A Óleo De 225 Kva, 13.800v, 380/220v</t>
  </si>
  <si>
    <t>UN</t>
  </si>
  <si>
    <t>Lote</t>
  </si>
  <si>
    <t>Apresentar separadamente anteprojeto das obras/serviços, conforme orientações no Edital do Processo de Seleção</t>
  </si>
  <si>
    <t>Equipamento/Insumo</t>
  </si>
  <si>
    <t>Descrição/Especificações</t>
  </si>
  <si>
    <t xml:space="preserve">Exemplo: Bateria Solar </t>
  </si>
  <si>
    <t>Exemplo: Bateria Solar de Lítio (LiFePo4) com tensão de 48V e capacidade de 7,2Wh, para sistemas de energia solar fotovoltaica</t>
  </si>
  <si>
    <t>EXEMPLO:Garantir armazenamento de energia para uso em períodos sem geração solar (noite ou baixa irradiância), aumentar a autonomia e a confiabilidade do sistema fotovoltaico, possibilitar maior independência da rede elétrica e otimizar o uso da energia gerada, reduzindo custos com consumo em horários de ponta.</t>
  </si>
  <si>
    <t>UND</t>
  </si>
  <si>
    <t>Inversor Híbrido</t>
  </si>
  <si>
    <t>Inversor solar híbrido 10 kW / 48 V com entrada fotovoltaica MPPT e banco de baterias</t>
  </si>
  <si>
    <t>......</t>
  </si>
  <si>
    <t>Controlador de Carga MPPT</t>
  </si>
  <si>
    <t>Controlador 150 V / 100 A com monitoramento remoto via RS-485</t>
  </si>
  <si>
    <t>Painel Solar Fotovoltaico</t>
  </si>
  <si>
    <t>Módulo monocristalino 550 W p, eficiência ≥ 21 %, estrutura anodizada, classe A</t>
  </si>
  <si>
    <t>Estrutura de Fixação Solar</t>
  </si>
  <si>
    <t>Suportes de alumínio anodizado para telhado e solo, com parafusos inox e trilhos</t>
  </si>
  <si>
    <t>Sensor Solarimétrico (Piranômetro)</t>
  </si>
  <si>
    <t>Piranômetro ISO Segunda Classe, faixa espectral 285–2.800 nm, saída 0–20 mV</t>
  </si>
  <si>
    <t>Anemômetro e Direcionador de Vento</t>
  </si>
  <si>
    <t>Estação com anemômetro ultrassônico, biruta digital e datalogger meteorológico</t>
  </si>
  <si>
    <t>CONJ</t>
  </si>
  <si>
    <t>Medidor de Qualidade de Energia</t>
  </si>
  <si>
    <t>Equipamento portátil classe A (IEC 61000-4-30), trifásico, 0,1 % precisão</t>
  </si>
  <si>
    <t>Estação Meteorológica Completa</t>
  </si>
  <si>
    <t>Temperatura, irradiância, umidade, vento, chuva, pressão; com datalogger e GPRS</t>
  </si>
  <si>
    <t>Banco de Resistores de Carga</t>
  </si>
  <si>
    <t>Banco de resistores 50 kW trifásico 380 V para ensaio de inversores e baterias</t>
  </si>
  <si>
    <t>Simulador Solar (Laboratório)</t>
  </si>
  <si>
    <t>Simulador classe AAA, espectro AM 1.5G, 1 kW/m², área 156 × 156 mm</t>
  </si>
  <si>
    <t>Estação de Testes FV Didática</t>
  </si>
  <si>
    <t>Bancada móvel com inversor 3 kW, MPPT, painel 500 W e instrumentação</t>
  </si>
  <si>
    <t>Medidor de Irradiância Portátil</t>
  </si>
  <si>
    <t>Irradiância e temperatura de módulo, registro SD, comunicação Bluetooth</t>
  </si>
  <si>
    <t>Sistema de Monitoramento IoT</t>
  </si>
  <si>
    <t>Gateway LoRaWAN + sensores de corrente e tensão trifásicos, nuvem MQTT</t>
  </si>
  <si>
    <t>Câmeras Termográficas</t>
  </si>
  <si>
    <t>Câmera IR portátil para inspeção de painéis solares, resolução ≥ 320×240 px</t>
  </si>
  <si>
    <t>Gerador Eólico Didático</t>
  </si>
  <si>
    <t>Gerador eólico horizontal 1 kW com torre de 6 m e regulador de carga</t>
  </si>
  <si>
    <t>Bomba Solar Submersa</t>
  </si>
  <si>
    <t>Bomba submersa DC 1,5 HP 48 V, vazão 3 m³/h, coluna 60 m, com controlador</t>
  </si>
  <si>
    <t>Sistema de Medição Elétrica Laboratorial</t>
  </si>
  <si>
    <t>Multímetro True RMS, pinça 1000 A, wattímetro digital, osciloscópio 100 MHz</t>
  </si>
  <si>
    <t>Kit</t>
  </si>
  <si>
    <t>Software de Simulação Energética</t>
  </si>
  <si>
    <t>Licenças educacionais PVsyst, Helioscope, MATLAB Simulink Renewables</t>
  </si>
  <si>
    <t>Formulário 1  - Planilha Orçamentária da Proposta Por Campus</t>
  </si>
  <si>
    <t>Processo de Seleção - Edital IPES -2025</t>
  </si>
  <si>
    <t>Município:</t>
  </si>
  <si>
    <t>Campus:</t>
  </si>
  <si>
    <t>Unidade Consumidora UC</t>
  </si>
  <si>
    <t>Potência Instalada Existente (kWp)</t>
  </si>
  <si>
    <t>Área Disponível (m²)</t>
  </si>
  <si>
    <t>B3 - Demais</t>
  </si>
  <si>
    <t>Serviço/Obra</t>
  </si>
  <si>
    <t>Rede Trifásica</t>
  </si>
  <si>
    <t>Implantação de uma rede distribuição interna na extensão aproximada de 100 m</t>
  </si>
  <si>
    <t>Laboratório</t>
  </si>
  <si>
    <t>LAER</t>
  </si>
  <si>
    <t xml:space="preserve">Materiais para pesquisa com células de hidrogênio </t>
  </si>
  <si>
    <t>Total Geral</t>
  </si>
  <si>
    <t>Deve ser prenchido um formulário para cada campus englobando todos os sistemas fotovoltaicos;</t>
  </si>
  <si>
    <t>Colocar apenas o valor global das atividades de Serviços e Obras de Infraestrutura  e Equipamentos para pesquisa.</t>
  </si>
  <si>
    <t>Sistema Fotovoltaico</t>
  </si>
  <si>
    <t>Custo</t>
  </si>
  <si>
    <t>IPES</t>
  </si>
  <si>
    <t>Estado</t>
  </si>
  <si>
    <t>Município MS</t>
  </si>
  <si>
    <t>Município PR</t>
  </si>
  <si>
    <t>Coluna1</t>
  </si>
  <si>
    <t>Potência (Watts)</t>
  </si>
  <si>
    <t>Largura(m)</t>
  </si>
  <si>
    <t>Altura(m)</t>
  </si>
  <si>
    <t>Peso (kg)</t>
  </si>
  <si>
    <t>Área</t>
  </si>
  <si>
    <t>Kg/M²</t>
  </si>
  <si>
    <t>Eficiência(%)</t>
  </si>
  <si>
    <t>A - Alta Tensão</t>
  </si>
  <si>
    <t>FAFIMAN</t>
  </si>
  <si>
    <t>Água Clara</t>
  </si>
  <si>
    <t>B - Baixa Tensão</t>
  </si>
  <si>
    <t>IFMS</t>
  </si>
  <si>
    <t>MS</t>
  </si>
  <si>
    <t>Alcinópolis</t>
  </si>
  <si>
    <t>IFPR</t>
  </si>
  <si>
    <t>Amambai</t>
  </si>
  <si>
    <t>UEL</t>
  </si>
  <si>
    <t>Anastácio</t>
  </si>
  <si>
    <t>Almirante Tamandaré</t>
  </si>
  <si>
    <t>Obras/Serviços</t>
  </si>
  <si>
    <t>UEM</t>
  </si>
  <si>
    <t>Anaurilândia</t>
  </si>
  <si>
    <t>Altamira do Paraná</t>
  </si>
  <si>
    <t>Equipamentos</t>
  </si>
  <si>
    <t>UEMS</t>
  </si>
  <si>
    <t>Angélica</t>
  </si>
  <si>
    <t>Alto Paraíso</t>
  </si>
  <si>
    <t>UEPG</t>
  </si>
  <si>
    <t>Antônio João</t>
  </si>
  <si>
    <t>UFFS</t>
  </si>
  <si>
    <t>Aparecida do Taboado</t>
  </si>
  <si>
    <t>Alto Piquiri</t>
  </si>
  <si>
    <t>UFGD</t>
  </si>
  <si>
    <t>Aquidauana</t>
  </si>
  <si>
    <t>Altônia</t>
  </si>
  <si>
    <t>UFMS</t>
  </si>
  <si>
    <t>Aral Moreira</t>
  </si>
  <si>
    <t>Alvorada do Sul</t>
  </si>
  <si>
    <t>UFPR</t>
  </si>
  <si>
    <t>Bandeirantes</t>
  </si>
  <si>
    <t>Amaporã</t>
  </si>
  <si>
    <t>UNESPAR</t>
  </si>
  <si>
    <t>Bataguassu</t>
  </si>
  <si>
    <t>Ampére</t>
  </si>
  <si>
    <t>UNICENTRO</t>
  </si>
  <si>
    <t>Batayporã</t>
  </si>
  <si>
    <t>Anahy</t>
  </si>
  <si>
    <t>UNILA</t>
  </si>
  <si>
    <t>Bela Vista</t>
  </si>
  <si>
    <t>Andirá</t>
  </si>
  <si>
    <t>UNIOESTE</t>
  </si>
  <si>
    <t>Bodoquena</t>
  </si>
  <si>
    <t>Ângulo</t>
  </si>
  <si>
    <t>UNIUV</t>
  </si>
  <si>
    <t>Bonito</t>
  </si>
  <si>
    <t>Antonina</t>
  </si>
  <si>
    <t>UTFPR</t>
  </si>
  <si>
    <t>Brasilândia</t>
  </si>
  <si>
    <t>Antônio Olinto</t>
  </si>
  <si>
    <t>Caarapó</t>
  </si>
  <si>
    <t>Apucarana</t>
  </si>
  <si>
    <r>
      <t>Tipo de célula:</t>
    </r>
    <r>
      <rPr>
        <sz val="11"/>
        <color theme="1"/>
        <rFont val="Calibri"/>
        <family val="2"/>
        <scheme val="minor"/>
      </rPr>
      <t xml:space="preserve"> Monocristalina (mais eficiente que policristalina)</t>
    </r>
  </si>
  <si>
    <t>Camapuã</t>
  </si>
  <si>
    <t>Arapongas</t>
  </si>
  <si>
    <r>
      <t>Número de células:</t>
    </r>
    <r>
      <rPr>
        <sz val="11"/>
        <color theme="1"/>
        <rFont val="Calibri"/>
        <family val="2"/>
        <scheme val="minor"/>
      </rPr>
      <t xml:space="preserve"> Normalmente 144 células (half-cut)</t>
    </r>
  </si>
  <si>
    <t>Campo Grande</t>
  </si>
  <si>
    <t>Arapoti</t>
  </si>
  <si>
    <r>
      <t>Tensão de operação (Vmp):</t>
    </r>
    <r>
      <rPr>
        <sz val="11"/>
        <color theme="1"/>
        <rFont val="Calibri"/>
        <family val="2"/>
        <scheme val="minor"/>
      </rPr>
      <t xml:space="preserve"> ~40 V</t>
    </r>
  </si>
  <si>
    <t>Caracol</t>
  </si>
  <si>
    <t>Arapuã</t>
  </si>
  <si>
    <r>
      <t>Corrente de operação (Imp):</t>
    </r>
    <r>
      <rPr>
        <sz val="11"/>
        <color theme="1"/>
        <rFont val="Calibri"/>
        <family val="2"/>
        <scheme val="minor"/>
      </rPr>
      <t xml:space="preserve"> ~13 A</t>
    </r>
  </si>
  <si>
    <t>Cassilândia</t>
  </si>
  <si>
    <t>Araruna</t>
  </si>
  <si>
    <r>
      <t>Temperatura de operação:</t>
    </r>
    <r>
      <rPr>
        <sz val="11"/>
        <color theme="1"/>
        <rFont val="Calibri"/>
        <family val="2"/>
        <scheme val="minor"/>
      </rPr>
      <t xml:space="preserve"> -40°C a +85°C</t>
    </r>
  </si>
  <si>
    <t>Chapadão do Sul</t>
  </si>
  <si>
    <t>Araucária</t>
  </si>
  <si>
    <t>Garantia de desempenho:</t>
  </si>
  <si>
    <t>Corguinho</t>
  </si>
  <si>
    <t>Ariranha do Ivaí</t>
  </si>
  <si>
    <t>Coronel Sapucaia</t>
  </si>
  <si>
    <t>Assaí</t>
  </si>
  <si>
    <t>25 a 30 anos com degradação anual de ~0,5%</t>
  </si>
  <si>
    <t>Corumbá</t>
  </si>
  <si>
    <t>Assis Chateaubriand</t>
  </si>
  <si>
    <t>Garantia de produto: 10 a 15 anos</t>
  </si>
  <si>
    <t>Costa Rica</t>
  </si>
  <si>
    <t>Astorga</t>
  </si>
  <si>
    <t>Coxim</t>
  </si>
  <si>
    <t>Atalaia</t>
  </si>
  <si>
    <t>Deodápolis</t>
  </si>
  <si>
    <t>Balsa Nova</t>
  </si>
  <si>
    <t>Dois Irmãos do Buriti</t>
  </si>
  <si>
    <t>Douradina</t>
  </si>
  <si>
    <t>Barbosa Ferraz</t>
  </si>
  <si>
    <t>Dourados</t>
  </si>
  <si>
    <t>Barra do Jacaré</t>
  </si>
  <si>
    <t>Eldorado</t>
  </si>
  <si>
    <t>Barracão</t>
  </si>
  <si>
    <t>Fátima do Sul</t>
  </si>
  <si>
    <t>Bela Vista da Caroba</t>
  </si>
  <si>
    <t>Figueirão</t>
  </si>
  <si>
    <t>Bela Vista do Paraíso</t>
  </si>
  <si>
    <t>Glória de Dourados</t>
  </si>
  <si>
    <t>Bituruna</t>
  </si>
  <si>
    <t>Guia Lopes da Laguna</t>
  </si>
  <si>
    <t>Boa Esperança</t>
  </si>
  <si>
    <t>Iguatemi</t>
  </si>
  <si>
    <t>Boa Esperança do Iguaçu</t>
  </si>
  <si>
    <t>Inocência</t>
  </si>
  <si>
    <t>Boa Ventura de São Roque</t>
  </si>
  <si>
    <t>Itaporã</t>
  </si>
  <si>
    <t>Boa Vista da Aparecida</t>
  </si>
  <si>
    <t>Itaquiraí</t>
  </si>
  <si>
    <t>Bocaiúva do Sul</t>
  </si>
  <si>
    <t>Ivinhema</t>
  </si>
  <si>
    <t>Bom Jesus do Sul</t>
  </si>
  <si>
    <t>Japorã</t>
  </si>
  <si>
    <t>Bom Sucesso</t>
  </si>
  <si>
    <t>Jaraguari</t>
  </si>
  <si>
    <t>Bom Sucesso do Sul</t>
  </si>
  <si>
    <t>Jardim</t>
  </si>
  <si>
    <t>Borrazópolis</t>
  </si>
  <si>
    <t>Jateí</t>
  </si>
  <si>
    <t>Braganey</t>
  </si>
  <si>
    <t>Juti</t>
  </si>
  <si>
    <t>Brasilândia do Sul</t>
  </si>
  <si>
    <t>Ladário</t>
  </si>
  <si>
    <t>Cafeara</t>
  </si>
  <si>
    <t>Laguna Carapã</t>
  </si>
  <si>
    <t>Cafelândia</t>
  </si>
  <si>
    <t>Maracaju</t>
  </si>
  <si>
    <t>Cafezal do Sul</t>
  </si>
  <si>
    <t>Miranda</t>
  </si>
  <si>
    <t>Califórnia</t>
  </si>
  <si>
    <t>Mundo Novo</t>
  </si>
  <si>
    <t>Cambará</t>
  </si>
  <si>
    <t>Naviraí</t>
  </si>
  <si>
    <t>Cambé</t>
  </si>
  <si>
    <t>Nioaque</t>
  </si>
  <si>
    <t>Cambira</t>
  </si>
  <si>
    <t>Nova Alvorada do Sul</t>
  </si>
  <si>
    <t>Campina da Lagoa</t>
  </si>
  <si>
    <t>Nova Andradina</t>
  </si>
  <si>
    <t>Campina do Simão</t>
  </si>
  <si>
    <t>Novo Horizonte do Sul</t>
  </si>
  <si>
    <t>Campina Grande do Sul</t>
  </si>
  <si>
    <t>Paraíso das Águas</t>
  </si>
  <si>
    <t>Campo Bonito</t>
  </si>
  <si>
    <t>Paranaíba</t>
  </si>
  <si>
    <t>Campo do Tenente</t>
  </si>
  <si>
    <t>Paranhos</t>
  </si>
  <si>
    <t>Campo Largo</t>
  </si>
  <si>
    <t>Pedro Gomes</t>
  </si>
  <si>
    <t>Campo Magro</t>
  </si>
  <si>
    <t>Ponta Porã</t>
  </si>
  <si>
    <t>Campo Mourão</t>
  </si>
  <si>
    <t>Porto Murtinho</t>
  </si>
  <si>
    <t>Cândido de Abreu</t>
  </si>
  <si>
    <t>Ribas do Rio Pardo</t>
  </si>
  <si>
    <t>Candói</t>
  </si>
  <si>
    <t>Rio Brilhante</t>
  </si>
  <si>
    <t>Cantagalo</t>
  </si>
  <si>
    <t>Rio Negro</t>
  </si>
  <si>
    <t>Capanema</t>
  </si>
  <si>
    <t>Rio Verde de Mato Grosso</t>
  </si>
  <si>
    <t>Capitão Leônidas Marques</t>
  </si>
  <si>
    <t>Rochedo</t>
  </si>
  <si>
    <t>Carambeí</t>
  </si>
  <si>
    <t>Santa Rita do Pardo</t>
  </si>
  <si>
    <t>Carlópolis</t>
  </si>
  <si>
    <t>São Gabriel do Oeste</t>
  </si>
  <si>
    <t>Cascavel</t>
  </si>
  <si>
    <t>Selvíria</t>
  </si>
  <si>
    <t>Castro</t>
  </si>
  <si>
    <t>Sete Quedas</t>
  </si>
  <si>
    <t>Catanduvas</t>
  </si>
  <si>
    <t>Sidrolândia</t>
  </si>
  <si>
    <t>Centenário do Sul</t>
  </si>
  <si>
    <t>Sonora</t>
  </si>
  <si>
    <t>Cerro Azul</t>
  </si>
  <si>
    <t>Tacuru</t>
  </si>
  <si>
    <t>Céu Azul</t>
  </si>
  <si>
    <t>Taquarussu</t>
  </si>
  <si>
    <t>Chopinzinho</t>
  </si>
  <si>
    <t>Terenos</t>
  </si>
  <si>
    <t>Cianorte</t>
  </si>
  <si>
    <t>Três Lagoas</t>
  </si>
  <si>
    <t>Cidade Gaúcha</t>
  </si>
  <si>
    <t>Vicentina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</si>
  <si>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</si>
  <si>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</si>
  <si>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</si>
  <si>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</si>
  <si>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</si>
  <si>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</si>
  <si>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</si>
  <si>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</si>
  <si>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</si>
  <si>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</si>
  <si>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</si>
  <si>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</si>
  <si>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</si>
  <si>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</si>
  <si>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</si>
  <si>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</si>
  <si>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</si>
  <si>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</si>
  <si>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</si>
  <si>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</si>
  <si>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</si>
  <si>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</si>
  <si>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</si>
  <si>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</si>
  <si>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</si>
  <si>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</si>
  <si>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</si>
  <si>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</si>
  <si>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</si>
  <si>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</si>
  <si>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</si>
  <si>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</si>
  <si>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</si>
  <si>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</si>
  <si>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</si>
  <si>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</si>
  <si>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</si>
  <si>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</si>
  <si>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</si>
  <si>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</si>
  <si>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</si>
  <si>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</si>
  <si>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</si>
  <si>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</si>
  <si>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</si>
  <si>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</si>
  <si>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</si>
  <si>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</si>
  <si>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</si>
  <si>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</si>
  <si>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</si>
  <si>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</si>
  <si>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</si>
  <si>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</si>
  <si>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</si>
  <si>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</si>
  <si>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</si>
  <si>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</si>
  <si>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</si>
  <si>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</si>
  <si>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</si>
  <si>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</si>
  <si>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</si>
  <si>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</si>
  <si>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</si>
  <si>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</si>
  <si>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</si>
  <si>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</si>
  <si>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</si>
  <si>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</si>
  <si>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</si>
  <si>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</si>
  <si>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</si>
  <si>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</si>
  <si>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</si>
  <si>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</si>
  <si>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</si>
  <si>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</si>
  <si>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</si>
  <si>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</si>
  <si>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</si>
  <si>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</si>
  <si>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</si>
  <si>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</si>
  <si>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</si>
  <si>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</si>
  <si>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</si>
  <si>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</si>
  <si>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</si>
  <si>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</si>
  <si>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</si>
  <si>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</si>
  <si>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</si>
  <si>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</si>
  <si>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</si>
  <si>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</si>
  <si>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</si>
  <si>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</si>
  <si>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</si>
  <si>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</si>
  <si>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</si>
  <si>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</si>
  <si>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</si>
  <si>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</si>
  <si>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</si>
  <si>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</si>
  <si>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</si>
  <si>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</si>
  <si>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</si>
  <si>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</si>
  <si>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</si>
  <si>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</si>
  <si>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</si>
  <si>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</si>
  <si>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</si>
  <si>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</si>
  <si>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</si>
  <si>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</si>
  <si>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</si>
  <si>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</si>
  <si>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</si>
  <si>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</si>
  <si>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</si>
  <si>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</si>
  <si>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</si>
  <si>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</si>
  <si>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</si>
  <si>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</si>
  <si>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</si>
  <si>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</si>
  <si>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</si>
  <si>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</si>
  <si>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</si>
  <si>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</si>
  <si>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</si>
  <si>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</si>
  <si>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</si>
  <si>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</si>
  <si>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</si>
  <si>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</si>
  <si>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</si>
  <si>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</si>
  <si>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</si>
  <si>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</si>
  <si>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</si>
  <si>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</si>
  <si>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</si>
  <si>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</si>
  <si>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</si>
  <si>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</si>
  <si>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</si>
  <si>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</si>
  <si>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</si>
  <si>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</si>
  <si>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</si>
  <si>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</si>
  <si>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</si>
  <si>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</si>
  <si>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</si>
  <si>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</si>
  <si>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</si>
  <si>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</si>
  <si>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</si>
  <si>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</si>
  <si>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</si>
  <si>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</si>
  <si>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</si>
  <si>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</si>
  <si>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</si>
  <si>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</si>
  <si>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</si>
  <si>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</si>
  <si>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</si>
  <si>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</si>
  <si>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</si>
  <si>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</si>
  <si>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</si>
  <si>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</si>
  <si>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</si>
  <si>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</si>
  <si>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</si>
  <si>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</si>
  <si>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</si>
  <si>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</si>
  <si>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</si>
  <si>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</si>
  <si>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</si>
  <si>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</si>
  <si>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</si>
  <si>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</si>
  <si>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</si>
  <si>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</si>
  <si>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</si>
  <si>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</si>
  <si>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</si>
  <si>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</si>
  <si>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</si>
  <si>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</si>
  <si>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</si>
  <si>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</si>
  <si>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</si>
  <si>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</si>
  <si>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</si>
  <si>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</si>
  <si>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</si>
  <si>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</si>
  <si>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</si>
  <si>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</si>
  <si>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</si>
  <si>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</si>
  <si>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</si>
  <si>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</si>
  <si>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</si>
  <si>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</si>
  <si>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</si>
  <si>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</si>
  <si>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</si>
  <si>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</si>
  <si>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</si>
  <si>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</si>
  <si>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</si>
  <si>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</si>
  <si>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</si>
  <si>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</si>
  <si>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</si>
  <si>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</si>
  <si>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</si>
  <si>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</si>
  <si>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</si>
  <si>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</si>
  <si>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</si>
  <si>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</si>
  <si>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</si>
  <si>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</si>
  <si>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</si>
  <si>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</si>
  <si>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</si>
  <si>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</si>
  <si>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</si>
  <si>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</si>
  <si>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</si>
  <si>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</si>
  <si>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</si>
  <si>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</si>
  <si>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</si>
  <si>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</si>
  <si>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</si>
  <si>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</si>
  <si>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</si>
  <si>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</si>
  <si>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</si>
  <si>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</si>
  <si>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</si>
  <si>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</si>
  <si>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</si>
  <si>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</si>
  <si>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</si>
  <si>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</si>
  <si>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</si>
  <si>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</si>
  <si>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</si>
  <si>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</si>
  <si>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</si>
  <si>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</si>
  <si>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</si>
  <si>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</si>
  <si>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</si>
  <si>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</si>
  <si>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</si>
  <si>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</si>
  <si>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</si>
  <si>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</si>
  <si>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</si>
  <si>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</si>
  <si>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</si>
  <si>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</si>
  <si>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</si>
  <si>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</si>
  <si>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</si>
  <si>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</si>
  <si>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</si>
  <si>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</si>
  <si>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</si>
  <si>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</si>
  <si>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</si>
  <si>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</si>
  <si>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</si>
  <si>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</si>
  <si>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</si>
  <si>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</si>
  <si>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</si>
  <si>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</si>
  <si>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</si>
  <si>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</si>
  <si>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</si>
  <si>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</si>
  <si>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</si>
  <si>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</si>
  <si>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</si>
  <si>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</si>
  <si>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</si>
  <si>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</si>
  <si>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</si>
  <si>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</si>
  <si>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</si>
  <si>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</si>
  <si>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</si>
  <si>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</si>
  <si>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</si>
  <si>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</si>
  <si>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</si>
  <si>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</si>
  <si>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</si>
  <si>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</si>
  <si>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</si>
  <si>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</si>
  <si>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</si>
  <si>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</si>
  <si>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PS07 - Avaliação Excepcional -  Planilha  Orçamentária</t>
  </si>
  <si>
    <t>PS07  - Avaliação Excepcional -  Planilha  Orçamentária</t>
  </si>
  <si>
    <t>Total Geral dos Itens sujeitos à Avaliação Excepcional</t>
  </si>
  <si>
    <t>EXEMPLO: Modernização de transformadores da rede existente, que apresentam problemas recorrentes de manutenção</t>
  </si>
  <si>
    <t>EXEMPLO: Sistema zero grid para atender a demanda de consumo fora de ponta,  devido a limitação de injeção na rede. O sistema existente está no limite da demanda contratada junto à concessionária e não supre as necessidades de consumo atuais.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</si>
</sst>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rgb="FF0A0A0A"/>
      <name val="Arial"/>
      <family val="2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44" fontId="0" fillId="0" borderId="0" xfId="1" applyFont="1"/>
    <xf numFmtId="0" fontId="8" fillId="0" borderId="0" xfId="0" applyFont="1" applyAlignment="1">
      <alignment vertical="center" wrapText="1"/>
    </xf>
    <xf numFmtId="0" fontId="5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vertical="center" indent="1"/>
    </xf>
    <xf numFmtId="0" fontId="3" fillId="2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3" borderId="1" xfId="0" applyFill="1" applyBorder="1"/>
    <xf numFmtId="0" fontId="0" fillId="3" borderId="5" xfId="0" applyFill="1" applyBorder="1" applyAlignment="1">
      <alignment horizontal="center"/>
    </xf>
    <xf numFmtId="16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 applyAlignment="1">
      <alignment horizontal="center"/>
    </xf>
    <xf numFmtId="164" fontId="4" fillId="3" borderId="1" xfId="0" applyNumberFormat="1" applyFont="1" applyFill="1" applyBorder="1"/>
    <xf numFmtId="0" fontId="9" fillId="0" borderId="7" xfId="0" applyFont="1" applyBorder="1"/>
    <xf numFmtId="0" fontId="10" fillId="0" borderId="7" xfId="0" applyFont="1" applyBorder="1"/>
    <xf numFmtId="0" fontId="4" fillId="0" borderId="3" xfId="0" applyFont="1" applyBorder="1"/>
    <xf numFmtId="0" fontId="4" fillId="0" borderId="7" xfId="0" applyFont="1" applyBorder="1"/>
    <xf numFmtId="0" fontId="0" fillId="3" borderId="2" xfId="0" applyFill="1" applyBorder="1"/>
    <xf numFmtId="0" fontId="0" fillId="3" borderId="5" xfId="0" applyFill="1" applyBorder="1"/>
    <xf numFmtId="0" fontId="0" fillId="3" borderId="4" xfId="0" applyFill="1" applyBorder="1" applyAlignment="1">
      <alignment horizontal="center"/>
    </xf>
    <xf numFmtId="164" fontId="0" fillId="3" borderId="6" xfId="0" applyNumberForma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164" fontId="4" fillId="3" borderId="6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164" fontId="4" fillId="0" borderId="8" xfId="0" applyNumberFormat="1" applyFont="1" applyBorder="1"/>
    <xf numFmtId="0" fontId="12" fillId="2" borderId="1" xfId="0" applyFont="1" applyFill="1" applyBorder="1" applyAlignment="1">
      <alignment horizontal="left" vertical="center"/>
    </xf>
    <xf numFmtId="0" fontId="13" fillId="0" borderId="8" xfId="0" applyFont="1" applyBorder="1"/>
    <xf numFmtId="0" fontId="12" fillId="2" borderId="1" xfId="0" applyFont="1" applyFill="1" applyBorder="1" applyAlignment="1">
      <alignment horizontal="center" vertical="center"/>
    </xf>
    <xf numFmtId="0" fontId="13" fillId="0" borderId="4" xfId="0" applyFont="1" applyBorder="1"/>
    <xf numFmtId="0" fontId="14" fillId="0" borderId="7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11" fillId="0" borderId="0" xfId="0" applyFont="1"/>
    <xf numFmtId="0" fontId="13" fillId="3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8" xfId="0" applyFill="1" applyBorder="1"/>
    <xf numFmtId="0" fontId="3" fillId="2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/>
    </xf>
    <xf numFmtId="0" fontId="4" fillId="0" borderId="4" xfId="0" applyFont="1" applyBorder="1"/>
    <xf numFmtId="0" fontId="12" fillId="2" borderId="11" xfId="0" applyFont="1" applyFill="1" applyBorder="1" applyAlignment="1">
      <alignment vertical="center"/>
    </xf>
    <xf numFmtId="164" fontId="12" fillId="2" borderId="11" xfId="0" applyNumberFormat="1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1" fillId="0" borderId="1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3" fillId="2" borderId="6" xfId="0" applyFont="1" applyFill="1" applyBorder="1" applyAlignment="1">
      <alignment horizontal="center" vertical="center"/>
    </xf>
    <xf numFmtId="164" fontId="4" fillId="0" borderId="9" xfId="0" applyNumberFormat="1" applyFont="1" applyBorder="1"/>
    <xf numFmtId="0" fontId="12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2" fillId="2" borderId="6" xfId="0" applyFont="1" applyFill="1" applyBorder="1" applyAlignment="1">
      <alignment vertical="center"/>
    </xf>
    <xf numFmtId="0" fontId="0" fillId="5" borderId="0" xfId="0" applyFill="1"/>
    <xf numFmtId="164" fontId="0" fillId="5" borderId="2" xfId="0" applyNumberFormat="1" applyFill="1" applyBorder="1" applyAlignment="1">
      <alignment horizontal="center"/>
    </xf>
    <xf numFmtId="164" fontId="0" fillId="5" borderId="22" xfId="0" applyNumberFormat="1" applyFill="1" applyBorder="1"/>
    <xf numFmtId="164" fontId="4" fillId="5" borderId="23" xfId="0" applyNumberFormat="1" applyFont="1" applyFill="1" applyBorder="1"/>
    <xf numFmtId="0" fontId="4" fillId="5" borderId="24" xfId="0" applyFont="1" applyFill="1" applyBorder="1"/>
    <xf numFmtId="0" fontId="11" fillId="0" borderId="11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5" borderId="26" xfId="0" applyFill="1" applyBorder="1"/>
    <xf numFmtId="0" fontId="0" fillId="5" borderId="26" xfId="0" applyFill="1" applyBorder="1" applyAlignment="1">
      <alignment horizontal="center"/>
    </xf>
    <xf numFmtId="44" fontId="13" fillId="3" borderId="1" xfId="1" applyFont="1" applyFill="1" applyBorder="1"/>
    <xf numFmtId="0" fontId="0" fillId="7" borderId="1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3" fillId="7" borderId="2" xfId="0" applyFont="1" applyFill="1" applyBorder="1"/>
    <xf numFmtId="44" fontId="13" fillId="7" borderId="1" xfId="1" applyFont="1" applyFill="1" applyBorder="1" applyAlignment="1">
      <alignment horizontal="center"/>
    </xf>
    <xf numFmtId="0" fontId="13" fillId="0" borderId="7" xfId="0" applyFont="1" applyBorder="1"/>
    <xf numFmtId="0" fontId="0" fillId="7" borderId="6" xfId="0" applyFill="1" applyBorder="1"/>
    <xf numFmtId="0" fontId="0" fillId="7" borderId="17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8" xfId="0" applyFill="1" applyBorder="1"/>
    <xf numFmtId="0" fontId="0" fillId="7" borderId="25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7" borderId="1" xfId="0" applyNumberFormat="1" applyFill="1" applyBorder="1" applyAlignment="1">
      <alignment horizontal="center" vertical="center"/>
    </xf>
    <xf numFmtId="0" fontId="9" fillId="0" borderId="3" xfId="0" applyFont="1" applyBorder="1"/>
    <xf numFmtId="0" fontId="11" fillId="0" borderId="4" xfId="0" applyFont="1" applyBorder="1"/>
    <xf numFmtId="0" fontId="2" fillId="0" borderId="4" xfId="0" applyFont="1" applyBorder="1"/>
    <xf numFmtId="0" fontId="2" fillId="0" borderId="0" xfId="0" applyFont="1"/>
    <xf numFmtId="0" fontId="13" fillId="0" borderId="0" xfId="0" applyFont="1"/>
    <xf numFmtId="164" fontId="14" fillId="8" borderId="1" xfId="0" applyNumberFormat="1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center"/>
    </xf>
    <xf numFmtId="0" fontId="14" fillId="8" borderId="3" xfId="0" applyFont="1" applyFill="1" applyBorder="1" applyAlignment="1">
      <alignment vertical="center"/>
    </xf>
    <xf numFmtId="0" fontId="14" fillId="8" borderId="4" xfId="0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vertical="center"/>
    </xf>
    <xf numFmtId="0" fontId="12" fillId="5" borderId="2" xfId="0" applyFont="1" applyFill="1" applyBorder="1" applyAlignment="1">
      <alignment horizontal="left" vertical="center"/>
    </xf>
    <xf numFmtId="0" fontId="13" fillId="5" borderId="5" xfId="0" applyFont="1" applyFill="1" applyBorder="1"/>
    <xf numFmtId="0" fontId="13" fillId="5" borderId="0" xfId="0" applyFont="1" applyFill="1"/>
    <xf numFmtId="0" fontId="13" fillId="5" borderId="9" xfId="0" applyFont="1" applyFill="1" applyBorder="1"/>
    <xf numFmtId="0" fontId="13" fillId="5" borderId="3" xfId="0" applyFont="1" applyFill="1" applyBorder="1"/>
    <xf numFmtId="0" fontId="13" fillId="5" borderId="8" xfId="0" applyFont="1" applyFill="1" applyBorder="1"/>
    <xf numFmtId="0" fontId="17" fillId="7" borderId="1" xfId="0" applyFont="1" applyFill="1" applyBorder="1"/>
    <xf numFmtId="0" fontId="17" fillId="9" borderId="9" xfId="0" applyFont="1" applyFill="1" applyBorder="1"/>
    <xf numFmtId="0" fontId="16" fillId="9" borderId="0" xfId="0" applyFont="1" applyFill="1" applyAlignment="1">
      <alignment vertical="center"/>
    </xf>
    <xf numFmtId="0" fontId="17" fillId="9" borderId="0" xfId="0" applyFont="1" applyFill="1"/>
    <xf numFmtId="0" fontId="17" fillId="7" borderId="25" xfId="0" applyFont="1" applyFill="1" applyBorder="1"/>
    <xf numFmtId="0" fontId="3" fillId="10" borderId="3" xfId="0" applyFont="1" applyFill="1" applyBorder="1" applyAlignment="1">
      <alignment horizontal="left" vertical="center"/>
    </xf>
    <xf numFmtId="0" fontId="3" fillId="10" borderId="4" xfId="0" applyFont="1" applyFill="1" applyBorder="1" applyAlignment="1">
      <alignment horizontal="left" vertical="center"/>
    </xf>
    <xf numFmtId="14" fontId="17" fillId="9" borderId="0" xfId="0" applyNumberFormat="1" applyFont="1" applyFill="1" applyAlignment="1">
      <alignment vertical="center"/>
    </xf>
    <xf numFmtId="0" fontId="16" fillId="9" borderId="9" xfId="0" applyFont="1" applyFill="1" applyBorder="1" applyAlignment="1">
      <alignment vertical="center"/>
    </xf>
    <xf numFmtId="164" fontId="0" fillId="5" borderId="1" xfId="0" applyNumberFormat="1" applyFill="1" applyBorder="1"/>
    <xf numFmtId="164" fontId="0" fillId="5" borderId="17" xfId="0" applyNumberFormat="1" applyFill="1" applyBorder="1"/>
    <xf numFmtId="0" fontId="17" fillId="9" borderId="4" xfId="0" applyFont="1" applyFill="1" applyBorder="1"/>
    <xf numFmtId="0" fontId="17" fillId="9" borderId="3" xfId="0" applyFont="1" applyFill="1" applyBorder="1"/>
    <xf numFmtId="0" fontId="17" fillId="9" borderId="4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0" fontId="17" fillId="9" borderId="11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 vertical="center"/>
    </xf>
    <xf numFmtId="14" fontId="17" fillId="9" borderId="5" xfId="0" applyNumberFormat="1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center"/>
    </xf>
    <xf numFmtId="14" fontId="17" fillId="7" borderId="1" xfId="0" applyNumberFormat="1" applyFont="1" applyFill="1" applyBorder="1" applyAlignment="1">
      <alignment horizontal="left" vertical="center"/>
    </xf>
    <xf numFmtId="0" fontId="3" fillId="11" borderId="19" xfId="0" applyFont="1" applyFill="1" applyBorder="1"/>
    <xf numFmtId="0" fontId="3" fillId="11" borderId="19" xfId="0" applyFont="1" applyFill="1" applyBorder="1" applyAlignment="1">
      <alignment horizontal="center"/>
    </xf>
    <xf numFmtId="164" fontId="3" fillId="11" borderId="19" xfId="0" applyNumberFormat="1" applyFont="1" applyFill="1" applyBorder="1"/>
    <xf numFmtId="164" fontId="3" fillId="11" borderId="29" xfId="0" applyNumberFormat="1" applyFont="1" applyFill="1" applyBorder="1"/>
    <xf numFmtId="3" fontId="0" fillId="7" borderId="17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wrapText="1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8" borderId="2" xfId="0" applyFont="1" applyFill="1" applyBorder="1" applyAlignment="1">
      <alignment horizontal="left"/>
    </xf>
    <xf numFmtId="0" fontId="14" fillId="8" borderId="5" xfId="0" applyFont="1" applyFill="1" applyBorder="1" applyAlignment="1">
      <alignment horizontal="left"/>
    </xf>
    <xf numFmtId="0" fontId="14" fillId="8" borderId="6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0" fontId="13" fillId="7" borderId="4" xfId="0" applyFont="1" applyFill="1" applyBorder="1" applyAlignment="1">
      <alignment horizontal="left"/>
    </xf>
    <xf numFmtId="0" fontId="13" fillId="7" borderId="8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7" fillId="9" borderId="7" xfId="0" applyFont="1" applyFill="1" applyBorder="1" applyAlignment="1">
      <alignment horizontal="center"/>
    </xf>
    <xf numFmtId="0" fontId="17" fillId="9" borderId="0" xfId="0" applyFont="1" applyFill="1" applyAlignment="1">
      <alignment horizontal="center"/>
    </xf>
    <xf numFmtId="0" fontId="17" fillId="9" borderId="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left" vertical="center"/>
    </xf>
    <xf numFmtId="0" fontId="17" fillId="7" borderId="5" xfId="0" applyFont="1" applyFill="1" applyBorder="1" applyAlignment="1">
      <alignment horizontal="left" vertical="center"/>
    </xf>
    <xf numFmtId="0" fontId="17" fillId="7" borderId="6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95250</xdr:rowOff>
    </xdr:from>
    <xdr:to>
      <xdr:col>0</xdr:col>
      <xdr:colOff>1752599</xdr:colOff>
      <xdr:row>3</xdr:row>
      <xdr:rowOff>160300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49182512-E0F1-4AE5-80B8-42E507349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5250"/>
          <a:ext cx="1419224" cy="7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43578</xdr:rowOff>
    </xdr:from>
    <xdr:to>
      <xdr:col>1</xdr:col>
      <xdr:colOff>1343024</xdr:colOff>
      <xdr:row>3</xdr:row>
      <xdr:rowOff>160300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503E52E6-18A1-4A21-923E-A3DE7EC1A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43578"/>
          <a:ext cx="1514475" cy="821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1</xdr:row>
      <xdr:rowOff>0</xdr:rowOff>
    </xdr:from>
    <xdr:to>
      <xdr:col>1</xdr:col>
      <xdr:colOff>1511989</xdr:colOff>
      <xdr:row>4</xdr:row>
      <xdr:rowOff>67027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7489C547-F992-4ABC-A632-2053AD98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190500"/>
          <a:ext cx="1514889" cy="8207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43578</xdr:rowOff>
    </xdr:from>
    <xdr:to>
      <xdr:col>2</xdr:col>
      <xdr:colOff>161924</xdr:colOff>
      <xdr:row>3</xdr:row>
      <xdr:rowOff>160300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0155621B-B3CE-4C3C-B0B6-13EDAF22B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43578"/>
          <a:ext cx="1622425" cy="827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43578</xdr:rowOff>
    </xdr:from>
    <xdr:to>
      <xdr:col>2</xdr:col>
      <xdr:colOff>219074</xdr:colOff>
      <xdr:row>3</xdr:row>
      <xdr:rowOff>160300</xdr:rowOff>
    </xdr:to>
    <xdr:pic>
      <xdr:nvPicPr>
        <xdr:cNvPr id="2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4D3AB0A7-01FB-40D8-AC2F-38858E363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9" y="43578"/>
          <a:ext cx="1514475" cy="821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95250</xdr:rowOff>
    </xdr:from>
    <xdr:to>
      <xdr:col>0</xdr:col>
      <xdr:colOff>1752599</xdr:colOff>
      <xdr:row>3</xdr:row>
      <xdr:rowOff>160300</xdr:rowOff>
    </xdr:to>
    <xdr:pic>
      <xdr:nvPicPr>
        <xdr:cNvPr id="5" name="Picture 3" descr="Desenho de um círculo&#10;&#10;Descrição gerada automaticamente com confiança baixa">
          <a:extLst>
            <a:ext uri="{FF2B5EF4-FFF2-40B4-BE49-F238E27FC236}">
              <a16:creationId xmlns:a16="http://schemas.microsoft.com/office/drawing/2014/main" id="{B5A535B0-7BD7-4AA7-A14D-926F826B9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5250"/>
          <a:ext cx="1419224" cy="769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EE9B0F7-0254-4982-996F-208238D41AA9}" name="Tabela3" displayName="Tabela3" ref="A1:I400" totalsRowShown="0">
  <autoFilter ref="A1:I400" xr:uid="{5EE9B0F7-0254-4982-996F-208238D41AA9}"/>
  <tableColumns count="9">
    <tableColumn id="1" xr3:uid="{0B4485EC-E1A7-4E0D-995A-EF351EE24BBD}" name="Sistema Fotovoltaico"/>
    <tableColumn id="5" xr3:uid="{90760991-6A36-43D4-8877-4710774F6FD7}" name="Custo"/>
    <tableColumn id="2" xr3:uid="{E13EF1D0-4B58-4B2F-8EE3-5498D58F23D1}" name="Grupo Tarifário"/>
    <tableColumn id="3" xr3:uid="{5813A9FC-4A84-450E-A9E4-84D4E0A8DA86}" name="Subgrupo Tarifário" dataDxfId="12"/>
    <tableColumn id="4" xr3:uid="{1CF964D3-1702-4912-8CCB-14EE52508ED5}" name="IPES" dataDxfId="11"/>
    <tableColumn id="6" xr3:uid="{B75FDD62-91DC-46AF-AFB6-630256010277}" name="Estado"/>
    <tableColumn id="7" xr3:uid="{4324F3E3-21E5-4F16-9FAC-8D47EDBD66F1}" name="Município MS" dataDxfId="10"/>
    <tableColumn id="8" xr3:uid="{EF3599C5-51A5-41CD-93B1-425F87F16272}" name="Município PR" dataDxfId="9"/>
    <tableColumn id="9" xr3:uid="{7D97CC6E-F842-4023-A94C-EB6A7F860DEC}" name="Colu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E8F354-4AAE-42EB-A1CF-45E8F72828CD}" name="Tabela5" displayName="Tabela5" ref="M1:S15" totalsRowShown="0" headerRowDxfId="8" dataDxfId="7">
  <autoFilter ref="M1:S15" xr:uid="{B0E8F354-4AAE-42EB-A1CF-45E8F72828CD}"/>
  <tableColumns count="7">
    <tableColumn id="1" xr3:uid="{B3965C7E-00E8-482D-AD0C-DB01140E9495}" name="Potência (Watts)" dataDxfId="6"/>
    <tableColumn id="2" xr3:uid="{4B718E67-A5F8-46BE-8D33-EEB333DD83C1}" name="Largura(m)" dataDxfId="5"/>
    <tableColumn id="3" xr3:uid="{DF6949A8-9E94-4C33-9CAE-3A583FDD71D7}" name="Altura(m)" dataDxfId="4"/>
    <tableColumn id="4" xr3:uid="{D4D8D572-20E4-446C-9EA7-64122292BA9E}" name="Peso (kg)" dataDxfId="3"/>
    <tableColumn id="5" xr3:uid="{8C8404F6-E376-4ECE-B59E-D32D1B8D5F73}" name="Área" dataDxfId="2">
      <calculatedColumnFormula>N2*O2</calculatedColumnFormula>
    </tableColumn>
    <tableColumn id="6" xr3:uid="{B2E190EC-16D3-4C03-8C2F-7AFC429E0DBC}" name="Kg/M²" dataDxfId="1">
      <calculatedColumnFormula>P2/Q2</calculatedColumnFormula>
    </tableColumn>
    <tableColumn id="7" xr3:uid="{A20264A4-0B5E-4AB6-83EB-3993390DC3F9}" name="Eficiência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74FF-0CBB-4033-9972-B92274E897C3}">
  <dimension ref="A1:D26"/>
  <sheetViews>
    <sheetView showGridLines="0" tabSelected="1" zoomScaleNormal="100" workbookViewId="0">
      <selection activeCell="K25" sqref="K25"/>
    </sheetView>
  </sheetViews>
  <sheetFormatPr defaultRowHeight="15" x14ac:dyDescent="0.25"/>
  <cols>
    <col min="1" max="1" width="34.85546875" customWidth="1"/>
    <col min="2" max="2" width="24.28515625" customWidth="1"/>
    <col min="3" max="3" width="28.140625" customWidth="1"/>
    <col min="4" max="4" width="26.42578125" customWidth="1"/>
  </cols>
  <sheetData>
    <row r="1" spans="1:4" x14ac:dyDescent="0.25">
      <c r="A1" s="10"/>
      <c r="B1" s="11"/>
      <c r="C1" s="21"/>
    </row>
    <row r="2" spans="1:4" ht="21" x14ac:dyDescent="0.35">
      <c r="A2" s="108"/>
      <c r="B2" s="109" t="s">
        <v>651</v>
      </c>
      <c r="C2" s="110"/>
      <c r="D2" s="21"/>
    </row>
    <row r="3" spans="1:4" ht="19.5" x14ac:dyDescent="0.3">
      <c r="A3" s="30"/>
      <c r="B3" s="54" t="s">
        <v>0</v>
      </c>
      <c r="C3" s="111"/>
      <c r="D3" s="23"/>
    </row>
    <row r="4" spans="1:4" x14ac:dyDescent="0.25">
      <c r="A4" s="24"/>
      <c r="B4" s="25"/>
      <c r="C4" s="25"/>
      <c r="D4" s="26"/>
    </row>
    <row r="5" spans="1:4" ht="15.75" x14ac:dyDescent="0.25">
      <c r="A5" s="45" t="s">
        <v>1</v>
      </c>
      <c r="B5" s="160" t="s">
        <v>2</v>
      </c>
      <c r="C5" s="161"/>
      <c r="D5" s="162"/>
    </row>
    <row r="6" spans="1:4" ht="15.75" x14ac:dyDescent="0.25">
      <c r="A6" s="45" t="s">
        <v>3</v>
      </c>
      <c r="B6" s="95" t="s">
        <v>4</v>
      </c>
      <c r="C6" s="123"/>
      <c r="D6" s="124"/>
    </row>
    <row r="7" spans="1:4" ht="6" customHeight="1" x14ac:dyDescent="0.25">
      <c r="A7" s="119"/>
      <c r="B7" s="120"/>
      <c r="C7" s="121"/>
      <c r="D7" s="122"/>
    </row>
    <row r="8" spans="1:4" ht="30" customHeight="1" x14ac:dyDescent="0.25">
      <c r="A8" s="163" t="s">
        <v>5</v>
      </c>
      <c r="B8" s="164"/>
      <c r="C8" s="165"/>
      <c r="D8" s="166"/>
    </row>
    <row r="9" spans="1:4" ht="15.75" customHeight="1" x14ac:dyDescent="0.25">
      <c r="A9" s="47" t="s">
        <v>6</v>
      </c>
      <c r="B9" s="47" t="s">
        <v>7</v>
      </c>
      <c r="C9" s="47" t="s">
        <v>8</v>
      </c>
      <c r="D9" s="47" t="s">
        <v>9</v>
      </c>
    </row>
    <row r="10" spans="1:4" ht="15.75" x14ac:dyDescent="0.25">
      <c r="A10" s="55" t="s">
        <v>10</v>
      </c>
      <c r="B10" s="55">
        <f>'1.SGF Excep.'!D63</f>
        <v>50</v>
      </c>
      <c r="C10" s="96">
        <v>3700</v>
      </c>
      <c r="D10" s="92">
        <f>C10*B10</f>
        <v>185000</v>
      </c>
    </row>
    <row r="11" spans="1:4" ht="15.75" x14ac:dyDescent="0.25">
      <c r="A11" s="55" t="s">
        <v>11</v>
      </c>
      <c r="B11" s="55">
        <f>'1.SGF Excep.'!D64</f>
        <v>0</v>
      </c>
      <c r="C11" s="96">
        <v>3700</v>
      </c>
      <c r="D11" s="92">
        <f t="shared" ref="D11:D13" si="0">C11*B11</f>
        <v>0</v>
      </c>
    </row>
    <row r="12" spans="1:4" ht="15.75" x14ac:dyDescent="0.25">
      <c r="A12" s="55" t="s">
        <v>12</v>
      </c>
      <c r="B12" s="55">
        <f>'1.SGF Excep.'!D65</f>
        <v>50</v>
      </c>
      <c r="C12" s="96">
        <v>3000</v>
      </c>
      <c r="D12" s="92">
        <f t="shared" si="0"/>
        <v>150000</v>
      </c>
    </row>
    <row r="13" spans="1:4" ht="15.75" x14ac:dyDescent="0.25">
      <c r="A13" s="55" t="s">
        <v>13</v>
      </c>
      <c r="B13" s="55">
        <f>'1.SGF Excep.'!D66</f>
        <v>100</v>
      </c>
      <c r="C13" s="96">
        <v>2500</v>
      </c>
      <c r="D13" s="92">
        <f t="shared" si="0"/>
        <v>250000</v>
      </c>
    </row>
    <row r="14" spans="1:4" ht="15.75" x14ac:dyDescent="0.25">
      <c r="A14" s="114" t="s">
        <v>14</v>
      </c>
      <c r="B14" s="115">
        <f>SUM(B10:B13)</f>
        <v>200</v>
      </c>
      <c r="C14" s="115"/>
      <c r="D14" s="113">
        <f>SUM(D10:D13)</f>
        <v>585000</v>
      </c>
    </row>
    <row r="15" spans="1:4" ht="30" customHeight="1" x14ac:dyDescent="0.25">
      <c r="A15" s="163" t="s">
        <v>15</v>
      </c>
      <c r="B15" s="164"/>
      <c r="C15" s="164"/>
      <c r="D15" s="167"/>
    </row>
    <row r="16" spans="1:4" ht="15.75" x14ac:dyDescent="0.25">
      <c r="A16" s="157" t="s">
        <v>14</v>
      </c>
      <c r="B16" s="158"/>
      <c r="C16" s="159"/>
      <c r="D16" s="113">
        <f>'2.Obras Excep.'!J61</f>
        <v>500000</v>
      </c>
    </row>
    <row r="17" spans="1:4" ht="30" customHeight="1" x14ac:dyDescent="0.25">
      <c r="A17" s="42" t="s">
        <v>16</v>
      </c>
      <c r="B17" s="43"/>
      <c r="C17" s="43"/>
      <c r="D17" s="76"/>
    </row>
    <row r="18" spans="1:4" ht="15.75" x14ac:dyDescent="0.25">
      <c r="A18" s="157" t="s">
        <v>14</v>
      </c>
      <c r="B18" s="158"/>
      <c r="C18" s="159"/>
      <c r="D18" s="113">
        <f>'3.Equipamentos ER Excep.'!J61</f>
        <v>7159500</v>
      </c>
    </row>
    <row r="19" spans="1:4" ht="6.75" customHeight="1" x14ac:dyDescent="0.25">
      <c r="A19" s="154"/>
      <c r="B19" s="155"/>
      <c r="C19" s="155"/>
      <c r="D19" s="156"/>
    </row>
    <row r="20" spans="1:4" ht="30" customHeight="1" x14ac:dyDescent="0.25">
      <c r="A20" s="116" t="s">
        <v>653</v>
      </c>
      <c r="B20" s="117"/>
      <c r="C20" s="117"/>
      <c r="D20" s="118">
        <f>SUM(D18+D16+D14)</f>
        <v>8244500</v>
      </c>
    </row>
    <row r="21" spans="1:4" ht="15.75" x14ac:dyDescent="0.25">
      <c r="A21" s="31" t="s">
        <v>17</v>
      </c>
      <c r="B21" s="48"/>
      <c r="C21" s="48"/>
      <c r="D21" s="46"/>
    </row>
    <row r="22" spans="1:4" ht="15.75" x14ac:dyDescent="0.25">
      <c r="A22" s="97" t="s">
        <v>18</v>
      </c>
      <c r="B22" s="112"/>
      <c r="C22" s="112"/>
      <c r="D22" s="50"/>
    </row>
    <row r="23" spans="1:4" ht="15.75" x14ac:dyDescent="0.25">
      <c r="A23" s="97" t="s">
        <v>19</v>
      </c>
      <c r="B23" s="112"/>
      <c r="C23" s="112"/>
      <c r="D23" s="50"/>
    </row>
    <row r="24" spans="1:4" ht="15.75" x14ac:dyDescent="0.25">
      <c r="A24" s="49"/>
      <c r="B24" s="112"/>
      <c r="C24" s="112"/>
      <c r="D24" s="50"/>
    </row>
    <row r="25" spans="1:4" ht="15.75" x14ac:dyDescent="0.25">
      <c r="A25" s="49"/>
      <c r="B25" s="112"/>
      <c r="C25" s="112"/>
      <c r="D25" s="50"/>
    </row>
    <row r="26" spans="1:4" ht="15.75" x14ac:dyDescent="0.25">
      <c r="A26" s="51"/>
      <c r="B26" s="52"/>
      <c r="C26" s="52"/>
      <c r="D26" s="53"/>
    </row>
  </sheetData>
  <mergeCells count="6">
    <mergeCell ref="A19:D19"/>
    <mergeCell ref="A16:C16"/>
    <mergeCell ref="B5:D5"/>
    <mergeCell ref="A8:D8"/>
    <mergeCell ref="A15:D15"/>
    <mergeCell ref="A18:C18"/>
  </mergeCells>
  <dataValidations count="1">
    <dataValidation type="whole" operator="greaterThan" allowBlank="1" showInputMessage="1" showErrorMessage="1" sqref="C14" xr:uid="{EEA5CA9A-826D-4114-AE60-28DF8AEA9790}">
      <formula1>0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5F8A-8CFD-43AC-9445-03A832CF7DF4}">
          <x14:formula1>
            <xm:f>Auxiliar!$F$2:$F$3</xm:f>
          </x14:formula1>
          <xm:sqref>B6:B7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1984-4607-413C-92FC-D2C3AE3E7CB2}">
  <dimension ref="A1:L74"/>
  <sheetViews>
    <sheetView showGridLines="0" topLeftCell="A21" zoomScaleNormal="100" workbookViewId="0">
      <selection activeCell="J61" sqref="J61"/>
    </sheetView>
  </sheetViews>
  <sheetFormatPr defaultRowHeight="15" x14ac:dyDescent="0.25"/>
  <cols>
    <col min="1" max="1" width="7.5703125" customWidth="1"/>
    <col min="2" max="2" width="24.28515625" customWidth="1"/>
    <col min="3" max="3" width="23.85546875" customWidth="1"/>
    <col min="4" max="4" width="29.42578125" customWidth="1"/>
    <col min="5" max="5" width="24.85546875" bestFit="1" customWidth="1"/>
    <col min="6" max="6" width="29.140625" bestFit="1" customWidth="1"/>
    <col min="7" max="7" width="29.140625" customWidth="1"/>
    <col min="8" max="8" width="17" customWidth="1"/>
    <col min="9" max="9" width="19.5703125" bestFit="1" customWidth="1"/>
    <col min="10" max="11" width="15.28515625" customWidth="1"/>
    <col min="12" max="12" width="15.85546875" bestFit="1" customWidth="1"/>
  </cols>
  <sheetData>
    <row r="1" spans="1:12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21"/>
    </row>
    <row r="2" spans="1:12" ht="21" x14ac:dyDescent="0.35">
      <c r="A2" s="29"/>
      <c r="B2" s="54"/>
      <c r="C2" s="54"/>
      <c r="D2" s="54" t="s">
        <v>20</v>
      </c>
      <c r="L2" s="23"/>
    </row>
    <row r="3" spans="1:12" ht="19.5" x14ac:dyDescent="0.3">
      <c r="A3" s="30"/>
      <c r="B3" s="54"/>
      <c r="C3" s="54"/>
      <c r="D3" s="54" t="s">
        <v>21</v>
      </c>
      <c r="L3" s="23"/>
    </row>
    <row r="4" spans="1:12" ht="18.75" x14ac:dyDescent="0.3">
      <c r="A4" s="24"/>
      <c r="B4" s="25"/>
      <c r="D4" s="54" t="s">
        <v>22</v>
      </c>
      <c r="E4" s="25"/>
      <c r="F4" s="25"/>
      <c r="G4" s="25"/>
      <c r="H4" s="25"/>
      <c r="I4" s="25"/>
      <c r="J4" s="25"/>
      <c r="K4" s="25"/>
      <c r="L4" s="26"/>
    </row>
    <row r="5" spans="1:12" x14ac:dyDescent="0.25">
      <c r="B5" s="9" t="s">
        <v>1</v>
      </c>
      <c r="C5" s="171"/>
      <c r="D5" s="172"/>
      <c r="E5" s="172"/>
      <c r="F5" s="172"/>
      <c r="G5" s="172"/>
      <c r="H5" s="172"/>
      <c r="I5" s="172"/>
      <c r="J5" s="172"/>
      <c r="K5" s="172"/>
      <c r="L5" s="173"/>
    </row>
    <row r="6" spans="1:12" x14ac:dyDescent="0.25">
      <c r="B6" s="9" t="s">
        <v>3</v>
      </c>
      <c r="C6" s="20" t="s">
        <v>4</v>
      </c>
      <c r="E6" s="10"/>
      <c r="F6" s="11"/>
      <c r="G6" s="11"/>
      <c r="H6" s="11"/>
      <c r="I6" s="11"/>
      <c r="J6" s="11"/>
      <c r="K6" s="11"/>
      <c r="L6" s="21"/>
    </row>
    <row r="7" spans="1:12" x14ac:dyDescent="0.25">
      <c r="B7" s="9" t="s">
        <v>23</v>
      </c>
      <c r="C7" s="171"/>
      <c r="D7" s="172"/>
      <c r="E7" s="172"/>
      <c r="F7" s="172"/>
      <c r="G7" s="172"/>
      <c r="H7" s="172"/>
      <c r="I7" s="172"/>
      <c r="J7" s="172"/>
      <c r="K7" s="172"/>
      <c r="L7" s="173"/>
    </row>
    <row r="8" spans="1:12" ht="23.25" customHeight="1" x14ac:dyDescent="0.25">
      <c r="A8" s="168" t="s">
        <v>24</v>
      </c>
      <c r="B8" s="169"/>
      <c r="C8" s="169"/>
      <c r="D8" s="169"/>
      <c r="E8" s="170"/>
      <c r="F8" s="170"/>
      <c r="G8" s="170"/>
      <c r="H8" s="170"/>
      <c r="I8" s="170"/>
      <c r="J8" s="170"/>
      <c r="K8" s="170"/>
      <c r="L8" s="170"/>
    </row>
    <row r="9" spans="1:12" ht="45" x14ac:dyDescent="0.25">
      <c r="A9" s="12"/>
      <c r="B9" s="12" t="s">
        <v>25</v>
      </c>
      <c r="C9" s="12" t="s">
        <v>26</v>
      </c>
      <c r="D9" s="12" t="s">
        <v>27</v>
      </c>
      <c r="E9" s="12" t="s">
        <v>28</v>
      </c>
      <c r="F9" s="12" t="s">
        <v>29</v>
      </c>
      <c r="G9" s="12" t="s">
        <v>30</v>
      </c>
      <c r="H9" s="59" t="s">
        <v>31</v>
      </c>
      <c r="I9" s="12" t="s">
        <v>32</v>
      </c>
      <c r="J9" s="59" t="s">
        <v>33</v>
      </c>
      <c r="K9" s="12" t="s">
        <v>34</v>
      </c>
      <c r="L9" s="12" t="s">
        <v>9</v>
      </c>
    </row>
    <row r="10" spans="1:12" x14ac:dyDescent="0.25">
      <c r="A10" s="14">
        <v>1</v>
      </c>
      <c r="B10" s="14" t="s">
        <v>35</v>
      </c>
      <c r="C10" s="13" t="s">
        <v>36</v>
      </c>
      <c r="D10" s="14"/>
      <c r="E10" s="14">
        <v>935257880</v>
      </c>
      <c r="F10" s="14" t="s">
        <v>37</v>
      </c>
      <c r="G10" s="14">
        <v>100</v>
      </c>
      <c r="H10" s="14">
        <v>1000</v>
      </c>
      <c r="I10" s="14" t="s">
        <v>10</v>
      </c>
      <c r="J10" s="14">
        <v>10</v>
      </c>
      <c r="K10" s="60">
        <f>IFERROR(VLOOKUP(I10,Auxiliar!$A$2:$B$5,2,FALSE),0)</f>
        <v>3700</v>
      </c>
      <c r="L10" s="60">
        <f>K10*J10</f>
        <v>37000</v>
      </c>
    </row>
    <row r="11" spans="1:12" x14ac:dyDescent="0.25">
      <c r="A11" s="14">
        <v>2</v>
      </c>
      <c r="B11" s="14" t="s">
        <v>38</v>
      </c>
      <c r="C11" s="13" t="s">
        <v>39</v>
      </c>
      <c r="D11" s="14"/>
      <c r="E11" s="14">
        <v>935257880</v>
      </c>
      <c r="F11" s="14" t="s">
        <v>40</v>
      </c>
      <c r="G11" s="14">
        <v>200</v>
      </c>
      <c r="H11" s="14">
        <v>5000</v>
      </c>
      <c r="I11" s="14" t="s">
        <v>13</v>
      </c>
      <c r="J11" s="14">
        <v>20</v>
      </c>
      <c r="K11" s="60">
        <f>IFERROR(VLOOKUP(I11,Auxiliar!$A$2:$B$5,2,FALSE),0)</f>
        <v>2500</v>
      </c>
      <c r="L11" s="60">
        <f>K11*J11</f>
        <v>50000</v>
      </c>
    </row>
    <row r="12" spans="1:12" x14ac:dyDescent="0.25">
      <c r="A12" s="14">
        <v>3</v>
      </c>
      <c r="B12" s="14" t="s">
        <v>41</v>
      </c>
      <c r="C12" s="13" t="s">
        <v>42</v>
      </c>
      <c r="D12" s="14"/>
      <c r="E12" s="14">
        <v>935257881</v>
      </c>
      <c r="F12" s="14" t="s">
        <v>40</v>
      </c>
      <c r="G12" s="14">
        <v>200</v>
      </c>
      <c r="H12" s="14">
        <v>5000</v>
      </c>
      <c r="I12" s="14" t="s">
        <v>12</v>
      </c>
      <c r="J12" s="14">
        <v>30</v>
      </c>
      <c r="K12" s="60">
        <f>IFERROR(VLOOKUP(I12,Auxiliar!$A$2:$B$5,2,FALSE),0)</f>
        <v>3000</v>
      </c>
      <c r="L12" s="60">
        <f>K12*J12</f>
        <v>90000</v>
      </c>
    </row>
    <row r="13" spans="1:12" x14ac:dyDescent="0.25">
      <c r="A13" s="14">
        <v>4</v>
      </c>
      <c r="B13" s="14" t="s">
        <v>43</v>
      </c>
      <c r="C13" s="13" t="s">
        <v>44</v>
      </c>
      <c r="D13" s="14"/>
      <c r="E13" s="14"/>
      <c r="F13" s="14"/>
      <c r="G13" s="14"/>
      <c r="H13" s="14"/>
      <c r="I13" s="14" t="s">
        <v>11</v>
      </c>
      <c r="J13" s="14">
        <v>40</v>
      </c>
      <c r="K13" s="60">
        <f>IFERROR(VLOOKUP(I13,Auxiliar!$A$2:$B$5,2,FALSE),0)</f>
        <v>3700</v>
      </c>
      <c r="L13" s="60">
        <f>K13*J13</f>
        <v>148000</v>
      </c>
    </row>
    <row r="14" spans="1:12" x14ac:dyDescent="0.25">
      <c r="A14" s="14">
        <v>5</v>
      </c>
      <c r="B14" s="14"/>
      <c r="C14" s="13"/>
      <c r="D14" s="14"/>
      <c r="E14" s="14"/>
      <c r="F14" s="14"/>
      <c r="G14" s="14"/>
      <c r="H14" s="14"/>
      <c r="I14" s="14"/>
      <c r="J14" s="14"/>
      <c r="K14" s="60"/>
      <c r="L14" s="60"/>
    </row>
    <row r="15" spans="1:12" x14ac:dyDescent="0.25">
      <c r="A15" s="14">
        <v>6</v>
      </c>
      <c r="B15" s="14"/>
      <c r="C15" s="13"/>
      <c r="D15" s="14"/>
      <c r="E15" s="14"/>
      <c r="F15" s="14"/>
      <c r="G15" s="14"/>
      <c r="H15" s="14"/>
      <c r="I15" s="14"/>
      <c r="J15" s="14"/>
      <c r="K15" s="60"/>
      <c r="L15" s="60"/>
    </row>
    <row r="16" spans="1:12" x14ac:dyDescent="0.25">
      <c r="A16" s="14">
        <v>7</v>
      </c>
      <c r="B16" s="14"/>
      <c r="C16" s="13"/>
      <c r="D16" s="14"/>
      <c r="E16" s="14"/>
      <c r="F16" s="14"/>
      <c r="G16" s="14"/>
      <c r="H16" s="14"/>
      <c r="I16" s="14"/>
      <c r="J16" s="14"/>
      <c r="K16" s="60"/>
      <c r="L16" s="60"/>
    </row>
    <row r="17" spans="1:12" x14ac:dyDescent="0.25">
      <c r="A17" s="14">
        <v>8</v>
      </c>
      <c r="B17" s="14"/>
      <c r="C17" s="13"/>
      <c r="D17" s="14"/>
      <c r="E17" s="14"/>
      <c r="F17" s="14"/>
      <c r="G17" s="14"/>
      <c r="H17" s="14"/>
      <c r="I17" s="14"/>
      <c r="J17" s="14"/>
      <c r="K17" s="60"/>
      <c r="L17" s="60"/>
    </row>
    <row r="18" spans="1:12" x14ac:dyDescent="0.25">
      <c r="A18" s="14">
        <v>9</v>
      </c>
      <c r="B18" s="14"/>
      <c r="C18" s="13"/>
      <c r="D18" s="14"/>
      <c r="E18" s="14"/>
      <c r="F18" s="14"/>
      <c r="G18" s="14"/>
      <c r="H18" s="14"/>
      <c r="I18" s="14"/>
      <c r="J18" s="14"/>
      <c r="K18" s="60"/>
      <c r="L18" s="60"/>
    </row>
    <row r="19" spans="1:12" x14ac:dyDescent="0.25">
      <c r="A19" s="14">
        <v>10</v>
      </c>
      <c r="B19" s="14"/>
      <c r="C19" s="13"/>
      <c r="D19" s="14"/>
      <c r="E19" s="14"/>
      <c r="F19" s="14"/>
      <c r="G19" s="14"/>
      <c r="H19" s="14"/>
      <c r="I19" s="14"/>
      <c r="J19" s="14"/>
      <c r="K19" s="60"/>
      <c r="L19" s="60"/>
    </row>
    <row r="20" spans="1:12" x14ac:dyDescent="0.25">
      <c r="A20" s="14">
        <v>11</v>
      </c>
      <c r="B20" s="14"/>
      <c r="C20" s="13"/>
      <c r="D20" s="14"/>
      <c r="E20" s="14"/>
      <c r="F20" s="14"/>
      <c r="G20" s="14"/>
      <c r="H20" s="14"/>
      <c r="I20" s="14"/>
      <c r="J20" s="14"/>
      <c r="K20" s="60"/>
      <c r="L20" s="60"/>
    </row>
    <row r="21" spans="1:12" x14ac:dyDescent="0.25">
      <c r="A21" s="14">
        <v>12</v>
      </c>
      <c r="B21" s="14"/>
      <c r="C21" s="13"/>
      <c r="D21" s="14"/>
      <c r="E21" s="14"/>
      <c r="F21" s="14"/>
      <c r="G21" s="14"/>
      <c r="H21" s="14"/>
      <c r="I21" s="14"/>
      <c r="J21" s="14"/>
      <c r="K21" s="60"/>
      <c r="L21" s="60"/>
    </row>
    <row r="22" spans="1:12" x14ac:dyDescent="0.25">
      <c r="A22" s="14">
        <v>13</v>
      </c>
      <c r="B22" s="14"/>
      <c r="C22" s="13"/>
      <c r="D22" s="14"/>
      <c r="E22" s="14"/>
      <c r="F22" s="14"/>
      <c r="G22" s="14"/>
      <c r="H22" s="14"/>
      <c r="I22" s="14"/>
      <c r="J22" s="14"/>
      <c r="K22" s="60"/>
      <c r="L22" s="60"/>
    </row>
    <row r="23" spans="1:12" x14ac:dyDescent="0.25">
      <c r="A23" s="14">
        <v>14</v>
      </c>
      <c r="B23" s="14"/>
      <c r="C23" s="13"/>
      <c r="D23" s="14"/>
      <c r="E23" s="14"/>
      <c r="F23" s="14"/>
      <c r="G23" s="14"/>
      <c r="H23" s="14"/>
      <c r="I23" s="14"/>
      <c r="J23" s="14"/>
      <c r="K23" s="60"/>
      <c r="L23" s="60"/>
    </row>
    <row r="24" spans="1:12" x14ac:dyDescent="0.25">
      <c r="A24" s="14">
        <v>15</v>
      </c>
      <c r="B24" s="14"/>
      <c r="C24" s="13"/>
      <c r="D24" s="14"/>
      <c r="E24" s="14"/>
      <c r="F24" s="14"/>
      <c r="G24" s="14"/>
      <c r="H24" s="14"/>
      <c r="I24" s="14"/>
      <c r="J24" s="14"/>
      <c r="K24" s="60"/>
      <c r="L24" s="60"/>
    </row>
    <row r="25" spans="1:12" x14ac:dyDescent="0.25">
      <c r="A25" s="14">
        <v>16</v>
      </c>
      <c r="B25" s="14"/>
      <c r="C25" s="13"/>
      <c r="D25" s="14"/>
      <c r="E25" s="14"/>
      <c r="F25" s="14"/>
      <c r="G25" s="14"/>
      <c r="H25" s="14"/>
      <c r="I25" s="14"/>
      <c r="J25" s="14"/>
      <c r="K25" s="60"/>
      <c r="L25" s="60"/>
    </row>
    <row r="26" spans="1:12" x14ac:dyDescent="0.25">
      <c r="A26" s="14">
        <v>17</v>
      </c>
      <c r="B26" s="14"/>
      <c r="C26" s="13"/>
      <c r="D26" s="14"/>
      <c r="E26" s="14"/>
      <c r="F26" s="14"/>
      <c r="G26" s="14"/>
      <c r="H26" s="14"/>
      <c r="I26" s="14"/>
      <c r="J26" s="14"/>
      <c r="K26" s="60"/>
      <c r="L26" s="60"/>
    </row>
    <row r="27" spans="1:12" x14ac:dyDescent="0.25">
      <c r="A27" s="14">
        <v>18</v>
      </c>
      <c r="B27" s="14"/>
      <c r="C27" s="13"/>
      <c r="D27" s="14"/>
      <c r="E27" s="14"/>
      <c r="F27" s="14"/>
      <c r="G27" s="14"/>
      <c r="H27" s="14"/>
      <c r="I27" s="14"/>
      <c r="J27" s="14"/>
      <c r="K27" s="60"/>
      <c r="L27" s="60"/>
    </row>
    <row r="28" spans="1:12" x14ac:dyDescent="0.25">
      <c r="A28" s="14">
        <v>19</v>
      </c>
      <c r="B28" s="14"/>
      <c r="C28" s="13"/>
      <c r="D28" s="14"/>
      <c r="E28" s="14"/>
      <c r="F28" s="14"/>
      <c r="G28" s="14"/>
      <c r="H28" s="14"/>
      <c r="I28" s="14"/>
      <c r="J28" s="14"/>
      <c r="K28" s="60"/>
      <c r="L28" s="60"/>
    </row>
    <row r="29" spans="1:12" x14ac:dyDescent="0.25">
      <c r="A29" s="14">
        <v>20</v>
      </c>
      <c r="B29" s="14"/>
      <c r="C29" s="13"/>
      <c r="D29" s="14"/>
      <c r="E29" s="14"/>
      <c r="F29" s="14"/>
      <c r="G29" s="14"/>
      <c r="H29" s="14"/>
      <c r="I29" s="14"/>
      <c r="J29" s="14"/>
      <c r="K29" s="60"/>
      <c r="L29" s="60"/>
    </row>
    <row r="30" spans="1:12" x14ac:dyDescent="0.25">
      <c r="A30" s="14">
        <v>21</v>
      </c>
      <c r="B30" s="14"/>
      <c r="C30" s="13"/>
      <c r="D30" s="14"/>
      <c r="E30" s="14"/>
      <c r="F30" s="14"/>
      <c r="G30" s="14"/>
      <c r="H30" s="14"/>
      <c r="I30" s="14"/>
      <c r="J30" s="14"/>
      <c r="K30" s="60"/>
      <c r="L30" s="60"/>
    </row>
    <row r="31" spans="1:12" x14ac:dyDescent="0.25">
      <c r="A31" s="14">
        <v>22</v>
      </c>
      <c r="B31" s="14"/>
      <c r="C31" s="13"/>
      <c r="D31" s="14"/>
      <c r="E31" s="14"/>
      <c r="F31" s="14"/>
      <c r="G31" s="14"/>
      <c r="H31" s="14"/>
      <c r="I31" s="14"/>
      <c r="J31" s="14"/>
      <c r="K31" s="60"/>
      <c r="L31" s="60"/>
    </row>
    <row r="32" spans="1:12" x14ac:dyDescent="0.25">
      <c r="A32" s="14">
        <v>23</v>
      </c>
      <c r="B32" s="14"/>
      <c r="C32" s="13"/>
      <c r="D32" s="14"/>
      <c r="E32" s="14"/>
      <c r="F32" s="14"/>
      <c r="G32" s="14"/>
      <c r="H32" s="14"/>
      <c r="I32" s="14"/>
      <c r="J32" s="14"/>
      <c r="K32" s="60"/>
      <c r="L32" s="60"/>
    </row>
    <row r="33" spans="1:12" x14ac:dyDescent="0.25">
      <c r="A33" s="14">
        <v>24</v>
      </c>
      <c r="B33" s="14"/>
      <c r="C33" s="13"/>
      <c r="D33" s="14"/>
      <c r="E33" s="14"/>
      <c r="F33" s="14"/>
      <c r="G33" s="14"/>
      <c r="H33" s="14"/>
      <c r="I33" s="14"/>
      <c r="J33" s="14"/>
      <c r="K33" s="60"/>
      <c r="L33" s="60"/>
    </row>
    <row r="34" spans="1:12" x14ac:dyDescent="0.25">
      <c r="A34" s="14">
        <v>25</v>
      </c>
      <c r="B34" s="14"/>
      <c r="C34" s="13"/>
      <c r="D34" s="14"/>
      <c r="E34" s="14"/>
      <c r="F34" s="14"/>
      <c r="G34" s="14"/>
      <c r="H34" s="14"/>
      <c r="I34" s="14"/>
      <c r="J34" s="14"/>
      <c r="K34" s="60"/>
      <c r="L34" s="60"/>
    </row>
    <row r="35" spans="1:12" x14ac:dyDescent="0.25">
      <c r="A35" s="14">
        <v>26</v>
      </c>
      <c r="B35" s="14"/>
      <c r="C35" s="13"/>
      <c r="D35" s="14"/>
      <c r="E35" s="14"/>
      <c r="F35" s="14"/>
      <c r="G35" s="14"/>
      <c r="H35" s="14"/>
      <c r="I35" s="14"/>
      <c r="J35" s="14"/>
      <c r="K35" s="60"/>
      <c r="L35" s="60"/>
    </row>
    <row r="36" spans="1:12" x14ac:dyDescent="0.25">
      <c r="A36" s="14">
        <v>27</v>
      </c>
      <c r="B36" s="14"/>
      <c r="C36" s="13"/>
      <c r="D36" s="14"/>
      <c r="E36" s="14"/>
      <c r="F36" s="14"/>
      <c r="G36" s="14"/>
      <c r="H36" s="14"/>
      <c r="I36" s="14"/>
      <c r="J36" s="14"/>
      <c r="K36" s="60"/>
      <c r="L36" s="60"/>
    </row>
    <row r="37" spans="1:12" x14ac:dyDescent="0.25">
      <c r="A37" s="14">
        <v>28</v>
      </c>
      <c r="B37" s="14"/>
      <c r="C37" s="13"/>
      <c r="D37" s="14"/>
      <c r="E37" s="14"/>
      <c r="F37" s="14"/>
      <c r="G37" s="14"/>
      <c r="H37" s="14"/>
      <c r="I37" s="14"/>
      <c r="J37" s="14"/>
      <c r="K37" s="60"/>
      <c r="L37" s="60"/>
    </row>
    <row r="38" spans="1:12" x14ac:dyDescent="0.25">
      <c r="A38" s="14">
        <v>29</v>
      </c>
      <c r="B38" s="14"/>
      <c r="C38" s="13"/>
      <c r="D38" s="14"/>
      <c r="E38" s="14"/>
      <c r="F38" s="14"/>
      <c r="G38" s="14"/>
      <c r="H38" s="14"/>
      <c r="I38" s="14"/>
      <c r="J38" s="14"/>
      <c r="K38" s="60"/>
      <c r="L38" s="60"/>
    </row>
    <row r="39" spans="1:12" x14ac:dyDescent="0.25">
      <c r="A39" s="14">
        <v>30</v>
      </c>
      <c r="B39" s="14"/>
      <c r="C39" s="13"/>
      <c r="D39" s="14"/>
      <c r="E39" s="14"/>
      <c r="F39" s="14"/>
      <c r="G39" s="14"/>
      <c r="H39" s="14"/>
      <c r="I39" s="14"/>
      <c r="J39" s="14"/>
      <c r="K39" s="60"/>
      <c r="L39" s="60"/>
    </row>
    <row r="40" spans="1:12" x14ac:dyDescent="0.25">
      <c r="A40" s="14">
        <v>31</v>
      </c>
      <c r="B40" s="14"/>
      <c r="C40" s="13"/>
      <c r="D40" s="14"/>
      <c r="E40" s="14"/>
      <c r="F40" s="14"/>
      <c r="G40" s="14"/>
      <c r="H40" s="14"/>
      <c r="I40" s="14"/>
      <c r="J40" s="14"/>
      <c r="K40" s="60"/>
      <c r="L40" s="60"/>
    </row>
    <row r="41" spans="1:12" x14ac:dyDescent="0.25">
      <c r="A41" s="14">
        <v>32</v>
      </c>
      <c r="B41" s="14"/>
      <c r="C41" s="13"/>
      <c r="D41" s="14"/>
      <c r="E41" s="14"/>
      <c r="F41" s="14"/>
      <c r="G41" s="14"/>
      <c r="H41" s="14"/>
      <c r="I41" s="14"/>
      <c r="J41" s="14"/>
      <c r="K41" s="60"/>
      <c r="L41" s="60"/>
    </row>
    <row r="42" spans="1:12" x14ac:dyDescent="0.25">
      <c r="A42" s="14">
        <v>33</v>
      </c>
      <c r="B42" s="14"/>
      <c r="C42" s="13"/>
      <c r="D42" s="14"/>
      <c r="E42" s="14"/>
      <c r="F42" s="14"/>
      <c r="G42" s="14"/>
      <c r="H42" s="14"/>
      <c r="I42" s="14"/>
      <c r="J42" s="14"/>
      <c r="K42" s="60"/>
      <c r="L42" s="60"/>
    </row>
    <row r="43" spans="1:12" x14ac:dyDescent="0.25">
      <c r="A43" s="14">
        <v>34</v>
      </c>
      <c r="B43" s="14"/>
      <c r="C43" s="13"/>
      <c r="D43" s="14"/>
      <c r="E43" s="14"/>
      <c r="F43" s="14"/>
      <c r="G43" s="14"/>
      <c r="H43" s="14"/>
      <c r="I43" s="14"/>
      <c r="J43" s="14"/>
      <c r="K43" s="60"/>
      <c r="L43" s="60"/>
    </row>
    <row r="44" spans="1:12" x14ac:dyDescent="0.25">
      <c r="A44" s="14">
        <v>35</v>
      </c>
      <c r="B44" s="14"/>
      <c r="C44" s="13"/>
      <c r="D44" s="14"/>
      <c r="E44" s="14"/>
      <c r="F44" s="14"/>
      <c r="G44" s="14"/>
      <c r="H44" s="14"/>
      <c r="I44" s="14"/>
      <c r="J44" s="14"/>
      <c r="K44" s="60"/>
      <c r="L44" s="60"/>
    </row>
    <row r="45" spans="1:12" x14ac:dyDescent="0.25">
      <c r="A45" s="14">
        <v>36</v>
      </c>
      <c r="B45" s="14"/>
      <c r="C45" s="13"/>
      <c r="D45" s="14"/>
      <c r="E45" s="14"/>
      <c r="F45" s="14"/>
      <c r="G45" s="14"/>
      <c r="H45" s="14"/>
      <c r="I45" s="14"/>
      <c r="J45" s="14"/>
      <c r="K45" s="60"/>
      <c r="L45" s="60"/>
    </row>
    <row r="46" spans="1:12" x14ac:dyDescent="0.25">
      <c r="A46" s="14">
        <v>37</v>
      </c>
      <c r="B46" s="14"/>
      <c r="C46" s="13"/>
      <c r="D46" s="14"/>
      <c r="E46" s="14"/>
      <c r="F46" s="14"/>
      <c r="G46" s="14"/>
      <c r="H46" s="14"/>
      <c r="I46" s="14"/>
      <c r="J46" s="14"/>
      <c r="K46" s="60"/>
      <c r="L46" s="60"/>
    </row>
    <row r="47" spans="1:12" x14ac:dyDescent="0.25">
      <c r="A47" s="14">
        <v>38</v>
      </c>
      <c r="B47" s="14"/>
      <c r="C47" s="13"/>
      <c r="D47" s="14"/>
      <c r="E47" s="14"/>
      <c r="F47" s="14"/>
      <c r="G47" s="14"/>
      <c r="H47" s="14"/>
      <c r="I47" s="14"/>
      <c r="J47" s="14"/>
      <c r="K47" s="60"/>
      <c r="L47" s="60"/>
    </row>
    <row r="48" spans="1:12" x14ac:dyDescent="0.25">
      <c r="A48" s="14">
        <v>39</v>
      </c>
      <c r="B48" s="14"/>
      <c r="C48" s="13"/>
      <c r="D48" s="14"/>
      <c r="E48" s="14"/>
      <c r="F48" s="14"/>
      <c r="G48" s="14"/>
      <c r="H48" s="14"/>
      <c r="I48" s="14"/>
      <c r="J48" s="14"/>
      <c r="K48" s="60"/>
      <c r="L48" s="60"/>
    </row>
    <row r="49" spans="1:12" x14ac:dyDescent="0.25">
      <c r="A49" s="14">
        <v>40</v>
      </c>
      <c r="B49" s="14"/>
      <c r="C49" s="13"/>
      <c r="D49" s="14"/>
      <c r="E49" s="14"/>
      <c r="F49" s="14"/>
      <c r="G49" s="14"/>
      <c r="H49" s="14"/>
      <c r="I49" s="14"/>
      <c r="J49" s="14"/>
      <c r="K49" s="60"/>
      <c r="L49" s="60"/>
    </row>
    <row r="50" spans="1:12" x14ac:dyDescent="0.25">
      <c r="A50" s="14">
        <v>41</v>
      </c>
      <c r="B50" s="14"/>
      <c r="C50" s="13"/>
      <c r="D50" s="14"/>
      <c r="E50" s="14"/>
      <c r="F50" s="14"/>
      <c r="G50" s="14"/>
      <c r="H50" s="14"/>
      <c r="I50" s="14"/>
      <c r="J50" s="14"/>
      <c r="K50" s="60"/>
      <c r="L50" s="60"/>
    </row>
    <row r="51" spans="1:12" x14ac:dyDescent="0.25">
      <c r="A51" s="14">
        <v>42</v>
      </c>
      <c r="B51" s="14"/>
      <c r="C51" s="13"/>
      <c r="D51" s="14"/>
      <c r="E51" s="14"/>
      <c r="F51" s="14"/>
      <c r="G51" s="14"/>
      <c r="H51" s="14"/>
      <c r="I51" s="14"/>
      <c r="J51" s="14"/>
      <c r="K51" s="60"/>
      <c r="L51" s="60"/>
    </row>
    <row r="52" spans="1:12" x14ac:dyDescent="0.25">
      <c r="A52" s="14">
        <v>43</v>
      </c>
      <c r="B52" s="14"/>
      <c r="C52" s="13"/>
      <c r="D52" s="14"/>
      <c r="E52" s="14"/>
      <c r="F52" s="14"/>
      <c r="G52" s="14"/>
      <c r="H52" s="14"/>
      <c r="I52" s="14"/>
      <c r="J52" s="14"/>
      <c r="K52" s="60"/>
      <c r="L52" s="60"/>
    </row>
    <row r="53" spans="1:12" x14ac:dyDescent="0.25">
      <c r="A53" s="14">
        <v>44</v>
      </c>
      <c r="B53" s="14"/>
      <c r="C53" s="13"/>
      <c r="D53" s="14"/>
      <c r="E53" s="14"/>
      <c r="F53" s="14"/>
      <c r="G53" s="14"/>
      <c r="H53" s="14"/>
      <c r="I53" s="14"/>
      <c r="J53" s="14"/>
      <c r="K53" s="60"/>
      <c r="L53" s="60"/>
    </row>
    <row r="54" spans="1:12" x14ac:dyDescent="0.25">
      <c r="A54" s="14">
        <v>45</v>
      </c>
      <c r="B54" s="14"/>
      <c r="C54" s="13"/>
      <c r="D54" s="14"/>
      <c r="E54" s="14"/>
      <c r="F54" s="14"/>
      <c r="G54" s="14"/>
      <c r="H54" s="14"/>
      <c r="I54" s="14"/>
      <c r="J54" s="14"/>
      <c r="K54" s="60"/>
      <c r="L54" s="60"/>
    </row>
    <row r="55" spans="1:12" x14ac:dyDescent="0.25">
      <c r="A55" s="14">
        <v>46</v>
      </c>
      <c r="B55" s="14"/>
      <c r="C55" s="13"/>
      <c r="D55" s="14"/>
      <c r="E55" s="14"/>
      <c r="F55" s="14"/>
      <c r="G55" s="14"/>
      <c r="H55" s="14"/>
      <c r="I55" s="14"/>
      <c r="J55" s="14"/>
      <c r="K55" s="60"/>
      <c r="L55" s="60"/>
    </row>
    <row r="56" spans="1:12" x14ac:dyDescent="0.25">
      <c r="A56" s="14">
        <v>47</v>
      </c>
      <c r="B56" s="14"/>
      <c r="C56" s="13"/>
      <c r="D56" s="14"/>
      <c r="E56" s="14"/>
      <c r="F56" s="14"/>
      <c r="G56" s="14"/>
      <c r="H56" s="14"/>
      <c r="I56" s="14"/>
      <c r="J56" s="14"/>
      <c r="K56" s="60"/>
      <c r="L56" s="60"/>
    </row>
    <row r="57" spans="1:12" x14ac:dyDescent="0.25">
      <c r="A57" s="14">
        <v>48</v>
      </c>
      <c r="B57" s="14"/>
      <c r="C57" s="13"/>
      <c r="D57" s="14"/>
      <c r="E57" s="14"/>
      <c r="F57" s="14"/>
      <c r="G57" s="14"/>
      <c r="H57" s="14"/>
      <c r="I57" s="14"/>
      <c r="J57" s="14"/>
      <c r="K57" s="60"/>
      <c r="L57" s="60"/>
    </row>
    <row r="58" spans="1:12" x14ac:dyDescent="0.25">
      <c r="A58" s="14">
        <v>49</v>
      </c>
      <c r="B58" s="14"/>
      <c r="C58" s="13"/>
      <c r="D58" s="14"/>
      <c r="E58" s="14"/>
      <c r="F58" s="14"/>
      <c r="G58" s="14"/>
      <c r="H58" s="14"/>
      <c r="I58" s="14"/>
      <c r="J58" s="14"/>
      <c r="K58" s="60"/>
      <c r="L58" s="60"/>
    </row>
    <row r="59" spans="1:12" x14ac:dyDescent="0.25">
      <c r="A59" s="14">
        <v>50</v>
      </c>
      <c r="B59" s="14"/>
      <c r="C59" s="13"/>
      <c r="D59" s="14"/>
      <c r="E59" s="14"/>
      <c r="F59" s="14"/>
      <c r="G59" s="14"/>
      <c r="H59" s="14"/>
      <c r="I59" s="14"/>
      <c r="J59" s="14"/>
      <c r="K59" s="60"/>
      <c r="L59" s="60"/>
    </row>
    <row r="60" spans="1:12" ht="15.75" x14ac:dyDescent="0.25">
      <c r="A60" s="168"/>
      <c r="B60" s="169"/>
      <c r="C60" s="169"/>
      <c r="D60" s="169"/>
      <c r="E60" s="170"/>
      <c r="F60" s="170"/>
      <c r="G60" s="170"/>
      <c r="H60" s="170"/>
      <c r="I60" s="170"/>
      <c r="J60" s="170"/>
      <c r="K60" s="170"/>
      <c r="L60" s="170"/>
    </row>
    <row r="61" spans="1:12" x14ac:dyDescent="0.25">
      <c r="A61" s="33"/>
      <c r="B61" s="33"/>
      <c r="C61" s="33"/>
      <c r="D61" s="33"/>
      <c r="E61" s="17"/>
      <c r="F61" s="17"/>
      <c r="G61" s="17"/>
      <c r="H61" s="34"/>
      <c r="I61" s="16" t="s">
        <v>10</v>
      </c>
      <c r="J61" s="19">
        <f>SUMIF($I$10:$I$59,I61,$J$10:$J$59)</f>
        <v>10</v>
      </c>
      <c r="K61" s="18">
        <v>3700</v>
      </c>
      <c r="L61" s="36">
        <f>K61*J61</f>
        <v>37000</v>
      </c>
    </row>
    <row r="62" spans="1:12" x14ac:dyDescent="0.25">
      <c r="A62" s="33"/>
      <c r="B62" s="33"/>
      <c r="C62" s="33"/>
      <c r="D62" s="33"/>
      <c r="E62" s="17"/>
      <c r="F62" s="17"/>
      <c r="G62" s="17"/>
      <c r="H62" s="34"/>
      <c r="I62" s="16" t="s">
        <v>11</v>
      </c>
      <c r="J62" s="19">
        <f>SUMIF($I$10:$I$59,I62,$J$10:$J$59)</f>
        <v>40</v>
      </c>
      <c r="K62" s="18">
        <v>3700</v>
      </c>
      <c r="L62" s="36">
        <f>K62*J62</f>
        <v>148000</v>
      </c>
    </row>
    <row r="63" spans="1:12" x14ac:dyDescent="0.25">
      <c r="A63" s="33"/>
      <c r="B63" s="33"/>
      <c r="C63" s="33"/>
      <c r="D63" s="33"/>
      <c r="E63" s="17"/>
      <c r="F63" s="17"/>
      <c r="G63" s="17"/>
      <c r="H63" s="34"/>
      <c r="I63" s="16" t="s">
        <v>12</v>
      </c>
      <c r="J63" s="19">
        <f>SUMIF($I$10:$I$59,I63,$J$10:$J$59)</f>
        <v>30</v>
      </c>
      <c r="K63" s="18">
        <v>3000</v>
      </c>
      <c r="L63" s="36">
        <f>K63*J63</f>
        <v>90000</v>
      </c>
    </row>
    <row r="64" spans="1:12" x14ac:dyDescent="0.25">
      <c r="A64" s="33"/>
      <c r="B64" s="33"/>
      <c r="C64" s="33"/>
      <c r="D64" s="33"/>
      <c r="E64" s="17"/>
      <c r="F64" s="17"/>
      <c r="G64" s="17"/>
      <c r="H64" s="34"/>
      <c r="I64" s="16" t="s">
        <v>13</v>
      </c>
      <c r="J64" s="19">
        <f>SUMIF($I$10:$I$59,I64,$J$10:$J$59)</f>
        <v>20</v>
      </c>
      <c r="K64" s="18">
        <v>2500</v>
      </c>
      <c r="L64" s="36">
        <f>K64*J64</f>
        <v>50000</v>
      </c>
    </row>
    <row r="65" spans="1:12" x14ac:dyDescent="0.25">
      <c r="A65" s="37"/>
      <c r="B65" s="37"/>
      <c r="C65" s="37"/>
      <c r="D65" s="37"/>
      <c r="E65" s="38"/>
      <c r="F65" s="38"/>
      <c r="G65" s="38"/>
      <c r="H65" s="37"/>
      <c r="I65" s="40" t="s">
        <v>45</v>
      </c>
      <c r="J65" s="41">
        <f>SUM(J61:J64)</f>
        <v>100</v>
      </c>
      <c r="K65" s="28"/>
      <c r="L65" s="39">
        <f>SUM(L61:L64)</f>
        <v>325000</v>
      </c>
    </row>
    <row r="66" spans="1:12" x14ac:dyDescent="0.25">
      <c r="A66" s="31"/>
      <c r="B66" s="61"/>
      <c r="C66" s="61"/>
      <c r="D66" s="27"/>
      <c r="E66" s="27"/>
      <c r="F66" s="27"/>
      <c r="G66" s="27"/>
      <c r="H66" s="27"/>
      <c r="I66" s="27"/>
      <c r="J66" s="27"/>
      <c r="K66" s="27"/>
      <c r="L66" s="44"/>
    </row>
    <row r="67" spans="1:12" x14ac:dyDescent="0.25">
      <c r="A67" s="31" t="s">
        <v>17</v>
      </c>
      <c r="B67" s="61"/>
      <c r="C67" s="61"/>
      <c r="D67" s="11"/>
      <c r="E67" s="11"/>
      <c r="F67" s="11"/>
      <c r="G67" s="11"/>
      <c r="H67" s="11"/>
      <c r="I67" s="11"/>
      <c r="J67" s="11"/>
      <c r="K67" s="11"/>
      <c r="L67" s="21"/>
    </row>
    <row r="68" spans="1:12" x14ac:dyDescent="0.25">
      <c r="A68" s="32"/>
      <c r="B68" s="3"/>
      <c r="C68" s="3"/>
      <c r="L68" s="23"/>
    </row>
    <row r="69" spans="1:12" x14ac:dyDescent="0.25">
      <c r="A69" s="32" t="s">
        <v>46</v>
      </c>
      <c r="B69" s="3"/>
      <c r="C69" s="3"/>
      <c r="L69" s="23"/>
    </row>
    <row r="70" spans="1:12" x14ac:dyDescent="0.25">
      <c r="A70" s="32" t="s">
        <v>47</v>
      </c>
      <c r="B70" s="3"/>
      <c r="C70" s="3"/>
      <c r="L70" s="23"/>
    </row>
    <row r="71" spans="1:12" x14ac:dyDescent="0.25">
      <c r="A71" s="32" t="s">
        <v>48</v>
      </c>
      <c r="B71" s="3"/>
      <c r="C71" s="3"/>
      <c r="L71" s="23"/>
    </row>
    <row r="72" spans="1:12" x14ac:dyDescent="0.25">
      <c r="A72" s="22"/>
      <c r="L72" s="23"/>
    </row>
    <row r="73" spans="1:12" x14ac:dyDescent="0.25">
      <c r="A73" s="22"/>
      <c r="L73" s="23"/>
    </row>
    <row r="74" spans="1:12" x14ac:dyDescent="0.25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6"/>
    </row>
  </sheetData>
  <mergeCells count="4">
    <mergeCell ref="A8:L8"/>
    <mergeCell ref="A60:L60"/>
    <mergeCell ref="C5:L5"/>
    <mergeCell ref="C7:L7"/>
  </mergeCells>
  <phoneticPr fontId="15" type="noConversion"/>
  <dataValidations count="4">
    <dataValidation type="custom" allowBlank="1" showInputMessage="1" showErrorMessage="1" errorTitle="Entrada Inválida" error="Digite uma coordenada no formato decimal com vírgula, como -25.452204,-54.575824" sqref="J60 B10:B59" xr:uid="{CC8F5509-FE87-4A99-AFA4-4B2EE92980E1}">
      <formula1>AND(ISNUMBER(LEFT(B10,FIND(",",B10)-1)*1),ISNUMBER(MID(B10,FIND(",",B10)+1,LEN(B10))*1))</formula1>
    </dataValidation>
    <dataValidation type="whole" operator="greaterThan" allowBlank="1" showInputMessage="1" showErrorMessage="1" sqref="E60:G60" xr:uid="{D4759016-9298-46F6-B6ED-2E0159D5B16A}">
      <formula1>0</formula1>
    </dataValidation>
    <dataValidation type="whole" operator="greaterThan" allowBlank="1" showInputMessage="1" showErrorMessage="1" errorTitle="Insira um número inteiro" sqref="E10:E59 G10:H59" xr:uid="{8242E20C-298B-48C5-9FC3-FE572B7AD9D6}">
      <formula1>0</formula1>
    </dataValidation>
    <dataValidation type="list" allowBlank="1" showInputMessage="1" showErrorMessage="1" sqref="C10:C59" xr:uid="{709F9AC7-0C99-4CDF-B9AD-A2122C853E93}">
      <formula1>INDIRECT($C$6)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2A752E-01A1-4E47-9E9E-010AC98F6C25}">
          <x14:formula1>
            <xm:f>Auxiliar!$F$2:$F$3</xm:f>
          </x14:formula1>
          <xm:sqref>C6</xm:sqref>
        </x14:dataValidation>
        <x14:dataValidation type="list" allowBlank="1" showInputMessage="1" showErrorMessage="1" xr:uid="{EBDB90C7-9897-44A5-BA3B-78FBF00CB310}">
          <x14:formula1>
            <xm:f>Auxiliar!$A$2:$A$5</xm:f>
          </x14:formula1>
          <xm:sqref>H60 I10:I59</xm:sqref>
        </x14:dataValidation>
        <x14:dataValidation type="list" allowBlank="1" showInputMessage="1" showErrorMessage="1" xr:uid="{EAE72E82-0208-4AC3-B918-994F9CF68C13}">
          <x14:formula1>
            <xm:f>Auxiliar!$D$2:$D$10</xm:f>
          </x14:formula1>
          <xm:sqref>F10:F59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06A7-3C14-4835-BE93-DDFD0B189D55}">
  <dimension ref="A2:M77"/>
  <sheetViews>
    <sheetView showGridLines="0" zoomScaleNormal="100" workbookViewId="0">
      <selection activeCell="H24" sqref="H24"/>
    </sheetView>
  </sheetViews>
  <sheetFormatPr defaultRowHeight="15" x14ac:dyDescent="0.25"/>
  <cols>
    <col min="1" max="1" width="4.42578125" customWidth="1"/>
    <col min="2" max="2" width="24.28515625" customWidth="1"/>
    <col min="3" max="3" width="19.5703125" bestFit="1" customWidth="1"/>
    <col min="4" max="4" width="17.7109375" customWidth="1"/>
    <col min="5" max="5" width="94.5703125" customWidth="1"/>
    <col min="6" max="6" width="15.28515625" customWidth="1"/>
    <col min="7" max="7" width="16.28515625" customWidth="1"/>
    <col min="8" max="8" width="20.7109375" customWidth="1"/>
    <col min="9" max="9" width="20.85546875" customWidth="1"/>
    <col min="10" max="10" width="29.42578125" customWidth="1"/>
    <col min="11" max="11" width="16.42578125" customWidth="1"/>
    <col min="12" max="12" width="15.7109375" bestFit="1" customWidth="1"/>
    <col min="13" max="13" width="17" customWidth="1"/>
  </cols>
  <sheetData>
    <row r="2" spans="1:13" ht="21" x14ac:dyDescent="0.35">
      <c r="A2" s="108"/>
      <c r="B2" s="109"/>
      <c r="C2" s="109" t="s">
        <v>651</v>
      </c>
      <c r="D2" s="11"/>
      <c r="E2" s="11"/>
      <c r="F2" s="11"/>
      <c r="G2" s="11"/>
      <c r="H2" s="11"/>
      <c r="I2" s="109"/>
      <c r="J2" s="11"/>
      <c r="K2" s="11"/>
      <c r="L2" s="11"/>
      <c r="M2" s="21"/>
    </row>
    <row r="3" spans="1:13" ht="19.5" x14ac:dyDescent="0.3">
      <c r="A3" s="30"/>
      <c r="B3" s="54"/>
      <c r="C3" s="54" t="s">
        <v>21</v>
      </c>
      <c r="I3" s="54"/>
      <c r="M3" s="23"/>
    </row>
    <row r="4" spans="1:13" ht="18.75" x14ac:dyDescent="0.3">
      <c r="A4" s="24"/>
      <c r="B4" s="25"/>
      <c r="C4" s="82" t="s">
        <v>24</v>
      </c>
      <c r="D4" s="25"/>
      <c r="E4" s="25"/>
      <c r="F4" s="25"/>
      <c r="G4" s="25"/>
      <c r="M4" s="23"/>
    </row>
    <row r="5" spans="1:13" x14ac:dyDescent="0.25">
      <c r="A5" s="183" t="s">
        <v>1</v>
      </c>
      <c r="B5" s="184"/>
      <c r="C5" s="182" t="s">
        <v>2</v>
      </c>
      <c r="D5" s="182"/>
      <c r="E5" s="182"/>
      <c r="F5" s="182"/>
      <c r="G5" s="182"/>
      <c r="H5" s="127"/>
      <c r="I5" s="127"/>
      <c r="J5" s="127"/>
      <c r="K5" s="127"/>
      <c r="L5" s="127"/>
      <c r="M5" s="133"/>
    </row>
    <row r="6" spans="1:13" x14ac:dyDescent="0.25">
      <c r="A6" s="183" t="s">
        <v>3</v>
      </c>
      <c r="B6" s="184"/>
      <c r="C6" s="129" t="s">
        <v>4</v>
      </c>
      <c r="D6" s="128"/>
      <c r="E6" s="128"/>
      <c r="F6" s="128"/>
      <c r="G6" s="128"/>
      <c r="H6" s="128"/>
      <c r="I6" s="128"/>
      <c r="J6" s="128"/>
      <c r="K6" s="128"/>
      <c r="L6" s="128"/>
      <c r="M6" s="126"/>
    </row>
    <row r="7" spans="1:13" x14ac:dyDescent="0.25">
      <c r="A7" s="183" t="s">
        <v>23</v>
      </c>
      <c r="B7" s="184"/>
      <c r="C7" s="144">
        <v>45999</v>
      </c>
      <c r="D7" s="127"/>
      <c r="E7" s="127"/>
      <c r="F7" s="127"/>
      <c r="G7" s="127"/>
      <c r="H7" s="127"/>
      <c r="I7" s="128"/>
      <c r="J7" s="128"/>
      <c r="K7" s="128"/>
      <c r="L7" s="128"/>
      <c r="M7" s="126"/>
    </row>
    <row r="8" spans="1:13" ht="6.95" customHeight="1" x14ac:dyDescent="0.25">
      <c r="A8" s="130"/>
      <c r="B8" s="131"/>
      <c r="C8" s="132"/>
      <c r="D8" s="127"/>
      <c r="E8" s="127"/>
      <c r="F8" s="127"/>
      <c r="G8" s="127"/>
      <c r="H8" s="127"/>
      <c r="I8" s="128"/>
      <c r="J8" s="128"/>
      <c r="K8" s="128"/>
      <c r="L8" s="128"/>
      <c r="M8" s="126"/>
    </row>
    <row r="9" spans="1:13" ht="23.25" customHeight="1" thickBot="1" x14ac:dyDescent="0.3">
      <c r="A9" s="174" t="s">
        <v>24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6"/>
    </row>
    <row r="10" spans="1:13" ht="23.25" customHeight="1" x14ac:dyDescent="0.25">
      <c r="A10" s="177" t="s">
        <v>49</v>
      </c>
      <c r="B10" s="178"/>
      <c r="C10" s="178"/>
      <c r="D10" s="178"/>
      <c r="E10" s="178"/>
      <c r="F10" s="178"/>
      <c r="G10" s="178"/>
      <c r="H10" s="179" t="s">
        <v>50</v>
      </c>
      <c r="I10" s="180"/>
      <c r="J10" s="180"/>
      <c r="K10" s="180"/>
      <c r="L10" s="180"/>
      <c r="M10" s="181"/>
    </row>
    <row r="11" spans="1:13" ht="42.75" customHeight="1" x14ac:dyDescent="0.25">
      <c r="A11" s="84" t="s">
        <v>51</v>
      </c>
      <c r="B11" s="86" t="s">
        <v>52</v>
      </c>
      <c r="C11" s="86" t="s">
        <v>53</v>
      </c>
      <c r="D11" s="86" t="s">
        <v>54</v>
      </c>
      <c r="E11" s="86" t="s">
        <v>55</v>
      </c>
      <c r="F11" s="85" t="s">
        <v>34</v>
      </c>
      <c r="G11" s="87" t="s">
        <v>9</v>
      </c>
      <c r="H11" s="83" t="s">
        <v>28</v>
      </c>
      <c r="I11" s="68" t="s">
        <v>26</v>
      </c>
      <c r="J11" s="12" t="s">
        <v>27</v>
      </c>
      <c r="K11" s="12" t="s">
        <v>56</v>
      </c>
      <c r="L11" s="59" t="s">
        <v>30</v>
      </c>
      <c r="M11" s="71" t="s">
        <v>31</v>
      </c>
    </row>
    <row r="12" spans="1:13" ht="45" x14ac:dyDescent="0.25">
      <c r="A12" s="93">
        <v>1</v>
      </c>
      <c r="B12" s="150" t="s">
        <v>35</v>
      </c>
      <c r="C12" s="94" t="s">
        <v>10</v>
      </c>
      <c r="D12" s="94">
        <v>50</v>
      </c>
      <c r="E12" s="153" t="s">
        <v>655</v>
      </c>
      <c r="F12" s="73">
        <f>IFERROR(VLOOKUP(C12,Auxiliar!$A$2:$B$5,2,FALSE),0)</f>
        <v>3700</v>
      </c>
      <c r="G12" s="78">
        <f>F12*D12</f>
        <v>185000</v>
      </c>
      <c r="H12" s="93">
        <v>935257880</v>
      </c>
      <c r="I12" s="98" t="s">
        <v>57</v>
      </c>
      <c r="J12" s="94" t="s">
        <v>58</v>
      </c>
      <c r="K12" s="94" t="s">
        <v>37</v>
      </c>
      <c r="L12" s="94">
        <v>100</v>
      </c>
      <c r="M12" s="99">
        <v>1000</v>
      </c>
    </row>
    <row r="13" spans="1:13" x14ac:dyDescent="0.25">
      <c r="A13" s="93">
        <v>2</v>
      </c>
      <c r="B13" s="150" t="s">
        <v>38</v>
      </c>
      <c r="C13" s="94" t="s">
        <v>13</v>
      </c>
      <c r="D13" s="94">
        <v>100</v>
      </c>
      <c r="E13" s="94" t="s">
        <v>59</v>
      </c>
      <c r="F13" s="73">
        <f>IFERROR(VLOOKUP(C13,Auxiliar!$A$2:$B$5,2,FALSE),0)</f>
        <v>2500</v>
      </c>
      <c r="G13" s="78">
        <f>F13*D13</f>
        <v>250000</v>
      </c>
      <c r="H13" s="93">
        <v>935257881</v>
      </c>
      <c r="I13" s="98" t="s">
        <v>57</v>
      </c>
      <c r="J13" s="94" t="s">
        <v>58</v>
      </c>
      <c r="K13" s="94" t="s">
        <v>37</v>
      </c>
      <c r="L13" s="94">
        <v>200</v>
      </c>
      <c r="M13" s="99">
        <v>2000</v>
      </c>
    </row>
    <row r="14" spans="1:13" x14ac:dyDescent="0.25">
      <c r="A14" s="93">
        <v>3</v>
      </c>
      <c r="B14" s="150" t="s">
        <v>41</v>
      </c>
      <c r="C14" s="94" t="s">
        <v>12</v>
      </c>
      <c r="D14" s="94">
        <v>50</v>
      </c>
      <c r="E14" s="94" t="s">
        <v>59</v>
      </c>
      <c r="F14" s="73">
        <f>IFERROR(VLOOKUP(C14,Auxiliar!$A$2:$B$5,2,FALSE),0)</f>
        <v>3000</v>
      </c>
      <c r="G14" s="78">
        <f>F14*D14</f>
        <v>150000</v>
      </c>
      <c r="H14" s="93">
        <v>935257882</v>
      </c>
      <c r="I14" s="98" t="s">
        <v>57</v>
      </c>
      <c r="J14" s="94" t="s">
        <v>58</v>
      </c>
      <c r="K14" s="94" t="s">
        <v>37</v>
      </c>
      <c r="L14" s="94">
        <v>100</v>
      </c>
      <c r="M14" s="99">
        <v>3500</v>
      </c>
    </row>
    <row r="15" spans="1:13" x14ac:dyDescent="0.25">
      <c r="A15" s="93">
        <v>4</v>
      </c>
      <c r="B15" s="150"/>
      <c r="C15" s="94"/>
      <c r="D15" s="94"/>
      <c r="E15" s="94"/>
      <c r="F15" s="73">
        <f>IFERROR(VLOOKUP(C15,Auxiliar!$A$2:$B$5,2,FALSE),0)</f>
        <v>0</v>
      </c>
      <c r="G15" s="78">
        <f t="shared" ref="G15:G25" si="0">F15*D15</f>
        <v>0</v>
      </c>
      <c r="H15" s="93"/>
      <c r="I15" s="98"/>
      <c r="J15" s="94"/>
      <c r="K15" s="94"/>
      <c r="L15" s="94"/>
      <c r="M15" s="149"/>
    </row>
    <row r="16" spans="1:13" x14ac:dyDescent="0.25">
      <c r="A16" s="93">
        <v>5</v>
      </c>
      <c r="B16" s="150"/>
      <c r="C16" s="94"/>
      <c r="D16" s="94"/>
      <c r="E16" s="94"/>
      <c r="F16" s="73">
        <f>IFERROR(VLOOKUP(C16,Auxiliar!$A$2:$B$5,2,FALSE),0)</f>
        <v>0</v>
      </c>
      <c r="G16" s="78">
        <f t="shared" si="0"/>
        <v>0</v>
      </c>
      <c r="H16" s="93"/>
      <c r="I16" s="98"/>
      <c r="J16" s="94"/>
      <c r="K16" s="94"/>
      <c r="L16" s="94"/>
      <c r="M16" s="149"/>
    </row>
    <row r="17" spans="1:13" x14ac:dyDescent="0.25">
      <c r="A17" s="93">
        <v>6</v>
      </c>
      <c r="B17" s="150"/>
      <c r="C17" s="94"/>
      <c r="D17" s="94"/>
      <c r="E17" s="94"/>
      <c r="F17" s="73">
        <f>IFERROR(VLOOKUP(C17,Auxiliar!$A$2:$B$5,2,FALSE),0)</f>
        <v>0</v>
      </c>
      <c r="G17" s="78">
        <f t="shared" si="0"/>
        <v>0</v>
      </c>
      <c r="H17" s="93"/>
      <c r="I17" s="98"/>
      <c r="J17" s="94"/>
      <c r="K17" s="94"/>
      <c r="L17" s="94"/>
      <c r="M17" s="149"/>
    </row>
    <row r="18" spans="1:13" x14ac:dyDescent="0.25">
      <c r="A18" s="93">
        <v>7</v>
      </c>
      <c r="B18" s="150"/>
      <c r="C18" s="94"/>
      <c r="D18" s="94"/>
      <c r="E18" s="94"/>
      <c r="F18" s="73">
        <f>IFERROR(VLOOKUP(C18,Auxiliar!$A$2:$B$5,2,FALSE),0)</f>
        <v>0</v>
      </c>
      <c r="G18" s="78">
        <f t="shared" si="0"/>
        <v>0</v>
      </c>
      <c r="H18" s="93"/>
      <c r="I18" s="98"/>
      <c r="J18" s="94"/>
      <c r="K18" s="94"/>
      <c r="L18" s="94"/>
      <c r="M18" s="149"/>
    </row>
    <row r="19" spans="1:13" x14ac:dyDescent="0.25">
      <c r="A19" s="93">
        <v>8</v>
      </c>
      <c r="B19" s="150"/>
      <c r="C19" s="94"/>
      <c r="D19" s="94"/>
      <c r="E19" s="94"/>
      <c r="F19" s="73">
        <f>IFERROR(VLOOKUP(C19,Auxiliar!$A$2:$B$5,2,FALSE),0)</f>
        <v>0</v>
      </c>
      <c r="G19" s="78">
        <f t="shared" si="0"/>
        <v>0</v>
      </c>
      <c r="H19" s="93"/>
      <c r="I19" s="98"/>
      <c r="J19" s="94"/>
      <c r="K19" s="94"/>
      <c r="L19" s="94"/>
      <c r="M19" s="149"/>
    </row>
    <row r="20" spans="1:13" x14ac:dyDescent="0.25">
      <c r="A20" s="93">
        <v>9</v>
      </c>
      <c r="B20" s="150"/>
      <c r="C20" s="94"/>
      <c r="D20" s="94"/>
      <c r="E20" s="94"/>
      <c r="F20" s="73">
        <f>IFERROR(VLOOKUP(C20,Auxiliar!$A$2:$B$5,2,FALSE),0)</f>
        <v>0</v>
      </c>
      <c r="G20" s="78">
        <f t="shared" si="0"/>
        <v>0</v>
      </c>
      <c r="H20" s="93"/>
      <c r="I20" s="98"/>
      <c r="J20" s="94"/>
      <c r="K20" s="94"/>
      <c r="L20" s="94"/>
      <c r="M20" s="149"/>
    </row>
    <row r="21" spans="1:13" x14ac:dyDescent="0.25">
      <c r="A21" s="93">
        <v>9</v>
      </c>
      <c r="B21" s="150"/>
      <c r="C21" s="94"/>
      <c r="D21" s="94"/>
      <c r="E21" s="94"/>
      <c r="F21" s="73">
        <f>IFERROR(VLOOKUP(C21,Auxiliar!$A$2:$B$5,2,FALSE),0)</f>
        <v>0</v>
      </c>
      <c r="G21" s="78">
        <f t="shared" si="0"/>
        <v>0</v>
      </c>
      <c r="H21" s="93"/>
      <c r="I21" s="98"/>
      <c r="J21" s="94"/>
      <c r="K21" s="94"/>
      <c r="L21" s="94"/>
      <c r="M21" s="149"/>
    </row>
    <row r="22" spans="1:13" x14ac:dyDescent="0.25">
      <c r="A22" s="93">
        <v>10</v>
      </c>
      <c r="B22" s="150"/>
      <c r="C22" s="94"/>
      <c r="D22" s="94"/>
      <c r="E22" s="94"/>
      <c r="F22" s="73">
        <f>IFERROR(VLOOKUP(C22,Auxiliar!$A$2:$B$5,2,FALSE),0)</f>
        <v>0</v>
      </c>
      <c r="G22" s="78">
        <f t="shared" si="0"/>
        <v>0</v>
      </c>
      <c r="H22" s="93"/>
      <c r="I22" s="98"/>
      <c r="J22" s="94"/>
      <c r="K22" s="94"/>
      <c r="L22" s="94"/>
      <c r="M22" s="149"/>
    </row>
    <row r="23" spans="1:13" x14ac:dyDescent="0.25">
      <c r="A23" s="93">
        <v>11</v>
      </c>
      <c r="B23" s="150"/>
      <c r="C23" s="94"/>
      <c r="D23" s="94"/>
      <c r="E23" s="94"/>
      <c r="F23" s="73">
        <f>IFERROR(VLOOKUP(C23,Auxiliar!$A$2:$B$5,2,FALSE),0)</f>
        <v>0</v>
      </c>
      <c r="G23" s="78">
        <f t="shared" si="0"/>
        <v>0</v>
      </c>
      <c r="H23" s="93"/>
      <c r="I23" s="98"/>
      <c r="J23" s="94"/>
      <c r="K23" s="94"/>
      <c r="L23" s="94"/>
      <c r="M23" s="149"/>
    </row>
    <row r="24" spans="1:13" x14ac:dyDescent="0.25">
      <c r="A24" s="93">
        <v>12.136363636363701</v>
      </c>
      <c r="B24" s="150"/>
      <c r="C24" s="94"/>
      <c r="D24" s="94"/>
      <c r="E24" s="94"/>
      <c r="F24" s="73">
        <f>IFERROR(VLOOKUP(C24,Auxiliar!$A$2:$B$5,2,FALSE),0)</f>
        <v>0</v>
      </c>
      <c r="G24" s="78">
        <f t="shared" si="0"/>
        <v>0</v>
      </c>
      <c r="H24" s="93"/>
      <c r="I24" s="98"/>
      <c r="J24" s="94"/>
      <c r="K24" s="94"/>
      <c r="L24" s="94"/>
      <c r="M24" s="99"/>
    </row>
    <row r="25" spans="1:13" x14ac:dyDescent="0.25">
      <c r="A25" s="93">
        <v>13.0419580419581</v>
      </c>
      <c r="B25" s="150"/>
      <c r="C25" s="94"/>
      <c r="D25" s="94"/>
      <c r="E25" s="94"/>
      <c r="F25" s="73">
        <f>IFERROR(VLOOKUP(C25,Auxiliar!$A$2:$B$5,2,FALSE),0)</f>
        <v>0</v>
      </c>
      <c r="G25" s="78">
        <f t="shared" si="0"/>
        <v>0</v>
      </c>
      <c r="H25" s="93"/>
      <c r="I25" s="98"/>
      <c r="J25" s="94"/>
      <c r="K25" s="94"/>
      <c r="L25" s="94"/>
      <c r="M25" s="99"/>
    </row>
    <row r="26" spans="1:13" x14ac:dyDescent="0.25">
      <c r="A26" s="93">
        <v>13.9475524475525</v>
      </c>
      <c r="B26" s="150"/>
      <c r="C26" s="94"/>
      <c r="D26" s="94"/>
      <c r="E26" s="94"/>
      <c r="F26" s="73">
        <f>IFERROR(VLOOKUP(C26,Auxiliar!$A$2:$B$5,2,FALSE),0)</f>
        <v>0</v>
      </c>
      <c r="G26" s="78">
        <f t="shared" ref="G24:G61" si="1">F26*D26</f>
        <v>0</v>
      </c>
      <c r="H26" s="93"/>
      <c r="I26" s="98"/>
      <c r="J26" s="94"/>
      <c r="K26" s="94"/>
      <c r="L26" s="94"/>
      <c r="M26" s="99"/>
    </row>
    <row r="27" spans="1:13" x14ac:dyDescent="0.25">
      <c r="A27" s="93">
        <v>14.8531468531469</v>
      </c>
      <c r="B27" s="150"/>
      <c r="C27" s="94"/>
      <c r="D27" s="94"/>
      <c r="E27" s="94"/>
      <c r="F27" s="73">
        <f>IFERROR(VLOOKUP(C27,Auxiliar!$A$2:$B$5,2,FALSE),0)</f>
        <v>0</v>
      </c>
      <c r="G27" s="78">
        <f t="shared" si="1"/>
        <v>0</v>
      </c>
      <c r="H27" s="93"/>
      <c r="I27" s="98"/>
      <c r="J27" s="94"/>
      <c r="K27" s="94"/>
      <c r="L27" s="94"/>
      <c r="M27" s="99"/>
    </row>
    <row r="28" spans="1:13" x14ac:dyDescent="0.25">
      <c r="A28" s="93">
        <v>15.758741258741299</v>
      </c>
      <c r="B28" s="150"/>
      <c r="C28" s="94"/>
      <c r="D28" s="94"/>
      <c r="E28" s="94"/>
      <c r="F28" s="73">
        <f>IFERROR(VLOOKUP(C28,Auxiliar!$A$2:$B$5,2,FALSE),0)</f>
        <v>0</v>
      </c>
      <c r="G28" s="78">
        <f t="shared" si="1"/>
        <v>0</v>
      </c>
      <c r="H28" s="93"/>
      <c r="I28" s="98"/>
      <c r="J28" s="94"/>
      <c r="K28" s="94"/>
      <c r="L28" s="94"/>
      <c r="M28" s="99"/>
    </row>
    <row r="29" spans="1:13" x14ac:dyDescent="0.25">
      <c r="A29" s="93">
        <v>16.664335664335699</v>
      </c>
      <c r="B29" s="150"/>
      <c r="C29" s="94"/>
      <c r="D29" s="94"/>
      <c r="E29" s="94"/>
      <c r="F29" s="73">
        <f>IFERROR(VLOOKUP(C29,Auxiliar!$A$2:$B$5,2,FALSE),0)</f>
        <v>0</v>
      </c>
      <c r="G29" s="78">
        <f t="shared" si="1"/>
        <v>0</v>
      </c>
      <c r="H29" s="93"/>
      <c r="I29" s="98"/>
      <c r="J29" s="94"/>
      <c r="K29" s="94"/>
      <c r="L29" s="94"/>
      <c r="M29" s="99"/>
    </row>
    <row r="30" spans="1:13" x14ac:dyDescent="0.25">
      <c r="A30" s="93">
        <v>17.569930069930098</v>
      </c>
      <c r="B30" s="150"/>
      <c r="C30" s="94"/>
      <c r="D30" s="94"/>
      <c r="E30" s="94"/>
      <c r="F30" s="73">
        <f>IFERROR(VLOOKUP(C30,Auxiliar!$A$2:$B$5,2,FALSE),0)</f>
        <v>0</v>
      </c>
      <c r="G30" s="78">
        <f t="shared" si="1"/>
        <v>0</v>
      </c>
      <c r="H30" s="93"/>
      <c r="I30" s="98"/>
      <c r="J30" s="94"/>
      <c r="K30" s="94"/>
      <c r="L30" s="94"/>
      <c r="M30" s="99"/>
    </row>
    <row r="31" spans="1:13" x14ac:dyDescent="0.25">
      <c r="A31" s="93">
        <v>18.475524475524502</v>
      </c>
      <c r="B31" s="150"/>
      <c r="C31" s="94"/>
      <c r="D31" s="94"/>
      <c r="E31" s="94"/>
      <c r="F31" s="73">
        <f>IFERROR(VLOOKUP(C31,Auxiliar!$A$2:$B$5,2,FALSE),0)</f>
        <v>0</v>
      </c>
      <c r="G31" s="78">
        <f t="shared" si="1"/>
        <v>0</v>
      </c>
      <c r="H31" s="93"/>
      <c r="I31" s="98"/>
      <c r="J31" s="94"/>
      <c r="K31" s="94"/>
      <c r="L31" s="94"/>
      <c r="M31" s="99"/>
    </row>
    <row r="32" spans="1:13" x14ac:dyDescent="0.25">
      <c r="A32" s="93">
        <v>19.381118881118901</v>
      </c>
      <c r="B32" s="150"/>
      <c r="C32" s="94"/>
      <c r="D32" s="94"/>
      <c r="E32" s="94"/>
      <c r="F32" s="73">
        <f>IFERROR(VLOOKUP(C32,Auxiliar!$A$2:$B$5,2,FALSE),0)</f>
        <v>0</v>
      </c>
      <c r="G32" s="78">
        <f t="shared" si="1"/>
        <v>0</v>
      </c>
      <c r="H32" s="93"/>
      <c r="I32" s="98"/>
      <c r="J32" s="94"/>
      <c r="K32" s="94"/>
      <c r="L32" s="94"/>
      <c r="M32" s="99"/>
    </row>
    <row r="33" spans="1:13" x14ac:dyDescent="0.25">
      <c r="A33" s="93">
        <v>20.286713286713301</v>
      </c>
      <c r="B33" s="150"/>
      <c r="C33" s="94"/>
      <c r="D33" s="94"/>
      <c r="E33" s="94"/>
      <c r="F33" s="73">
        <f>IFERROR(VLOOKUP(C33,Auxiliar!$A$2:$B$5,2,FALSE),0)</f>
        <v>0</v>
      </c>
      <c r="G33" s="78">
        <f t="shared" si="1"/>
        <v>0</v>
      </c>
      <c r="H33" s="93"/>
      <c r="I33" s="98"/>
      <c r="J33" s="94"/>
      <c r="K33" s="94"/>
      <c r="L33" s="94"/>
      <c r="M33" s="99"/>
    </row>
    <row r="34" spans="1:13" x14ac:dyDescent="0.25">
      <c r="A34" s="93">
        <v>21.192307692307701</v>
      </c>
      <c r="B34" s="150"/>
      <c r="C34" s="94"/>
      <c r="D34" s="94"/>
      <c r="E34" s="94"/>
      <c r="F34" s="73">
        <f>IFERROR(VLOOKUP(C34,Auxiliar!$A$2:$B$5,2,FALSE),0)</f>
        <v>0</v>
      </c>
      <c r="G34" s="78">
        <f t="shared" si="1"/>
        <v>0</v>
      </c>
      <c r="H34" s="93"/>
      <c r="I34" s="98"/>
      <c r="J34" s="94"/>
      <c r="K34" s="94"/>
      <c r="L34" s="94"/>
      <c r="M34" s="99"/>
    </row>
    <row r="35" spans="1:13" x14ac:dyDescent="0.25">
      <c r="A35" s="93">
        <v>22.0979020979021</v>
      </c>
      <c r="B35" s="150"/>
      <c r="C35" s="94"/>
      <c r="D35" s="94"/>
      <c r="E35" s="94"/>
      <c r="F35" s="73">
        <f>IFERROR(VLOOKUP(C35,Auxiliar!$A$2:$B$5,2,FALSE),0)</f>
        <v>0</v>
      </c>
      <c r="G35" s="78">
        <f t="shared" si="1"/>
        <v>0</v>
      </c>
      <c r="H35" s="93"/>
      <c r="I35" s="98"/>
      <c r="J35" s="94"/>
      <c r="K35" s="94"/>
      <c r="L35" s="94"/>
      <c r="M35" s="99"/>
    </row>
    <row r="36" spans="1:13" x14ac:dyDescent="0.25">
      <c r="A36" s="93">
        <v>23.0034965034965</v>
      </c>
      <c r="B36" s="150"/>
      <c r="C36" s="94"/>
      <c r="D36" s="94"/>
      <c r="E36" s="94"/>
      <c r="F36" s="73">
        <f>IFERROR(VLOOKUP(C36,Auxiliar!$A$2:$B$5,2,FALSE),0)</f>
        <v>0</v>
      </c>
      <c r="G36" s="78">
        <f t="shared" si="1"/>
        <v>0</v>
      </c>
      <c r="H36" s="93"/>
      <c r="I36" s="98"/>
      <c r="J36" s="94"/>
      <c r="K36" s="94"/>
      <c r="L36" s="94"/>
      <c r="M36" s="99"/>
    </row>
    <row r="37" spans="1:13" x14ac:dyDescent="0.25">
      <c r="A37" s="93">
        <v>23.909090909090899</v>
      </c>
      <c r="B37" s="150"/>
      <c r="C37" s="94"/>
      <c r="D37" s="94"/>
      <c r="E37" s="94"/>
      <c r="F37" s="73">
        <f>IFERROR(VLOOKUP(C37,Auxiliar!$A$2:$B$5,2,FALSE),0)</f>
        <v>0</v>
      </c>
      <c r="G37" s="78">
        <f t="shared" si="1"/>
        <v>0</v>
      </c>
      <c r="H37" s="93"/>
      <c r="I37" s="98"/>
      <c r="J37" s="94"/>
      <c r="K37" s="94"/>
      <c r="L37" s="94"/>
      <c r="M37" s="99"/>
    </row>
    <row r="38" spans="1:13" x14ac:dyDescent="0.25">
      <c r="A38" s="93">
        <v>24.814685314685399</v>
      </c>
      <c r="B38" s="150"/>
      <c r="C38" s="94"/>
      <c r="D38" s="94"/>
      <c r="E38" s="94"/>
      <c r="F38" s="73">
        <f>IFERROR(VLOOKUP(C38,Auxiliar!$A$2:$B$5,2,FALSE),0)</f>
        <v>0</v>
      </c>
      <c r="G38" s="78">
        <f t="shared" si="1"/>
        <v>0</v>
      </c>
      <c r="H38" s="93"/>
      <c r="I38" s="98"/>
      <c r="J38" s="94"/>
      <c r="K38" s="94"/>
      <c r="L38" s="94"/>
      <c r="M38" s="99"/>
    </row>
    <row r="39" spans="1:13" x14ac:dyDescent="0.25">
      <c r="A39" s="93">
        <v>25.720279720279802</v>
      </c>
      <c r="B39" s="150"/>
      <c r="C39" s="94"/>
      <c r="D39" s="94"/>
      <c r="E39" s="94"/>
      <c r="F39" s="73">
        <f>IFERROR(VLOOKUP(C39,Auxiliar!$A$2:$B$5,2,FALSE),0)</f>
        <v>0</v>
      </c>
      <c r="G39" s="78">
        <f t="shared" si="1"/>
        <v>0</v>
      </c>
      <c r="H39" s="93"/>
      <c r="I39" s="98"/>
      <c r="J39" s="94"/>
      <c r="K39" s="94"/>
      <c r="L39" s="94"/>
      <c r="M39" s="99"/>
    </row>
    <row r="40" spans="1:13" x14ac:dyDescent="0.25">
      <c r="A40" s="93">
        <v>26.625874125874201</v>
      </c>
      <c r="B40" s="150"/>
      <c r="C40" s="94"/>
      <c r="D40" s="94"/>
      <c r="E40" s="94"/>
      <c r="F40" s="73">
        <f>IFERROR(VLOOKUP(C40,Auxiliar!$A$2:$B$5,2,FALSE),0)</f>
        <v>0</v>
      </c>
      <c r="G40" s="78">
        <f t="shared" si="1"/>
        <v>0</v>
      </c>
      <c r="H40" s="93"/>
      <c r="I40" s="98"/>
      <c r="J40" s="94"/>
      <c r="K40" s="94"/>
      <c r="L40" s="94"/>
      <c r="M40" s="99"/>
    </row>
    <row r="41" spans="1:13" x14ac:dyDescent="0.25">
      <c r="A41" s="93">
        <v>27.531468531468601</v>
      </c>
      <c r="B41" s="150"/>
      <c r="C41" s="94"/>
      <c r="D41" s="94"/>
      <c r="E41" s="94"/>
      <c r="F41" s="73">
        <f>IFERROR(VLOOKUP(C41,Auxiliar!$A$2:$B$5,2,FALSE),0)</f>
        <v>0</v>
      </c>
      <c r="G41" s="78">
        <f t="shared" si="1"/>
        <v>0</v>
      </c>
      <c r="H41" s="93"/>
      <c r="I41" s="98"/>
      <c r="J41" s="94"/>
      <c r="K41" s="94"/>
      <c r="L41" s="94"/>
      <c r="M41" s="99"/>
    </row>
    <row r="42" spans="1:13" x14ac:dyDescent="0.25">
      <c r="A42" s="93">
        <v>28.437062937063001</v>
      </c>
      <c r="B42" s="150"/>
      <c r="C42" s="94"/>
      <c r="D42" s="94"/>
      <c r="E42" s="94"/>
      <c r="F42" s="73">
        <f>IFERROR(VLOOKUP(C42,Auxiliar!$A$2:$B$5,2,FALSE),0)</f>
        <v>0</v>
      </c>
      <c r="G42" s="78">
        <f t="shared" si="1"/>
        <v>0</v>
      </c>
      <c r="H42" s="93"/>
      <c r="I42" s="98"/>
      <c r="J42" s="94"/>
      <c r="K42" s="94"/>
      <c r="L42" s="94"/>
      <c r="M42" s="99"/>
    </row>
    <row r="43" spans="1:13" x14ac:dyDescent="0.25">
      <c r="A43" s="93">
        <v>29.3426573426574</v>
      </c>
      <c r="B43" s="150"/>
      <c r="C43" s="94"/>
      <c r="D43" s="94"/>
      <c r="E43" s="94"/>
      <c r="F43" s="73">
        <f>IFERROR(VLOOKUP(C43,Auxiliar!$A$2:$B$5,2,FALSE),0)</f>
        <v>0</v>
      </c>
      <c r="G43" s="78">
        <f t="shared" si="1"/>
        <v>0</v>
      </c>
      <c r="H43" s="93"/>
      <c r="I43" s="98"/>
      <c r="J43" s="94"/>
      <c r="K43" s="94"/>
      <c r="L43" s="94"/>
      <c r="M43" s="99"/>
    </row>
    <row r="44" spans="1:13" x14ac:dyDescent="0.25">
      <c r="A44" s="93">
        <v>30.2482517482518</v>
      </c>
      <c r="B44" s="150"/>
      <c r="C44" s="94"/>
      <c r="D44" s="94"/>
      <c r="E44" s="94"/>
      <c r="F44" s="73">
        <f>IFERROR(VLOOKUP(C44,Auxiliar!$A$2:$B$5,2,FALSE),0)</f>
        <v>0</v>
      </c>
      <c r="G44" s="78">
        <f t="shared" si="1"/>
        <v>0</v>
      </c>
      <c r="H44" s="93"/>
      <c r="I44" s="98"/>
      <c r="J44" s="94"/>
      <c r="K44" s="94"/>
      <c r="L44" s="94"/>
      <c r="M44" s="99"/>
    </row>
    <row r="45" spans="1:13" x14ac:dyDescent="0.25">
      <c r="A45" s="93">
        <v>31.153846153846199</v>
      </c>
      <c r="B45" s="150"/>
      <c r="C45" s="94"/>
      <c r="D45" s="94"/>
      <c r="E45" s="94"/>
      <c r="F45" s="73">
        <f>IFERROR(VLOOKUP(C45,Auxiliar!$A$2:$B$5,2,FALSE),0)</f>
        <v>0</v>
      </c>
      <c r="G45" s="78">
        <f t="shared" si="1"/>
        <v>0</v>
      </c>
      <c r="H45" s="93"/>
      <c r="I45" s="98"/>
      <c r="J45" s="94"/>
      <c r="K45" s="94"/>
      <c r="L45" s="94"/>
      <c r="M45" s="99"/>
    </row>
    <row r="46" spans="1:13" x14ac:dyDescent="0.25">
      <c r="A46" s="93">
        <v>32.059440559440603</v>
      </c>
      <c r="B46" s="150"/>
      <c r="C46" s="94"/>
      <c r="D46" s="94"/>
      <c r="E46" s="94"/>
      <c r="F46" s="73">
        <f>IFERROR(VLOOKUP(C46,Auxiliar!$A$2:$B$5,2,FALSE),0)</f>
        <v>0</v>
      </c>
      <c r="G46" s="78">
        <f t="shared" si="1"/>
        <v>0</v>
      </c>
      <c r="H46" s="93"/>
      <c r="I46" s="98"/>
      <c r="J46" s="94"/>
      <c r="K46" s="94"/>
      <c r="L46" s="94"/>
      <c r="M46" s="99"/>
    </row>
    <row r="47" spans="1:13" x14ac:dyDescent="0.25">
      <c r="A47" s="93">
        <v>32.965034965035002</v>
      </c>
      <c r="B47" s="150"/>
      <c r="C47" s="94"/>
      <c r="D47" s="94"/>
      <c r="E47" s="94"/>
      <c r="F47" s="73">
        <f>IFERROR(VLOOKUP(C47,Auxiliar!$A$2:$B$5,2,FALSE),0)</f>
        <v>0</v>
      </c>
      <c r="G47" s="78">
        <f t="shared" si="1"/>
        <v>0</v>
      </c>
      <c r="H47" s="93"/>
      <c r="I47" s="98"/>
      <c r="J47" s="94"/>
      <c r="K47" s="94"/>
      <c r="L47" s="94"/>
      <c r="M47" s="99"/>
    </row>
    <row r="48" spans="1:13" x14ac:dyDescent="0.25">
      <c r="A48" s="93">
        <v>33.870629370629402</v>
      </c>
      <c r="B48" s="150"/>
      <c r="C48" s="94"/>
      <c r="D48" s="94"/>
      <c r="E48" s="94"/>
      <c r="F48" s="73">
        <f>IFERROR(VLOOKUP(C48,Auxiliar!$A$2:$B$5,2,FALSE),0)</f>
        <v>0</v>
      </c>
      <c r="G48" s="78">
        <f t="shared" si="1"/>
        <v>0</v>
      </c>
      <c r="H48" s="93"/>
      <c r="I48" s="98"/>
      <c r="J48" s="94"/>
      <c r="K48" s="94"/>
      <c r="L48" s="94"/>
      <c r="M48" s="99"/>
    </row>
    <row r="49" spans="1:13" x14ac:dyDescent="0.25">
      <c r="A49" s="93">
        <v>34.776223776223802</v>
      </c>
      <c r="B49" s="150"/>
      <c r="C49" s="94"/>
      <c r="D49" s="94"/>
      <c r="E49" s="94"/>
      <c r="F49" s="73">
        <f>IFERROR(VLOOKUP(C49,Auxiliar!$A$2:$B$5,2,FALSE),0)</f>
        <v>0</v>
      </c>
      <c r="G49" s="78">
        <f t="shared" si="1"/>
        <v>0</v>
      </c>
      <c r="H49" s="93"/>
      <c r="I49" s="98"/>
      <c r="J49" s="94"/>
      <c r="K49" s="94"/>
      <c r="L49" s="94"/>
      <c r="M49" s="99"/>
    </row>
    <row r="50" spans="1:13" x14ac:dyDescent="0.25">
      <c r="A50" s="93">
        <v>35.681818181818201</v>
      </c>
      <c r="B50" s="150"/>
      <c r="C50" s="94"/>
      <c r="D50" s="94"/>
      <c r="E50" s="94"/>
      <c r="F50" s="73">
        <f>IFERROR(VLOOKUP(C50,Auxiliar!$A$2:$B$5,2,FALSE),0)</f>
        <v>0</v>
      </c>
      <c r="G50" s="78">
        <f t="shared" si="1"/>
        <v>0</v>
      </c>
      <c r="H50" s="93"/>
      <c r="I50" s="98"/>
      <c r="J50" s="94"/>
      <c r="K50" s="94"/>
      <c r="L50" s="94"/>
      <c r="M50" s="99"/>
    </row>
    <row r="51" spans="1:13" x14ac:dyDescent="0.25">
      <c r="A51" s="93">
        <v>36.587412587412601</v>
      </c>
      <c r="B51" s="150"/>
      <c r="C51" s="94"/>
      <c r="D51" s="94"/>
      <c r="E51" s="94"/>
      <c r="F51" s="73">
        <f>IFERROR(VLOOKUP(C51,Auxiliar!$A$2:$B$5,2,FALSE),0)</f>
        <v>0</v>
      </c>
      <c r="G51" s="78">
        <f t="shared" si="1"/>
        <v>0</v>
      </c>
      <c r="H51" s="93"/>
      <c r="I51" s="98"/>
      <c r="J51" s="94"/>
      <c r="K51" s="94"/>
      <c r="L51" s="94"/>
      <c r="M51" s="99"/>
    </row>
    <row r="52" spans="1:13" x14ac:dyDescent="0.25">
      <c r="A52" s="93">
        <v>37.493006993007</v>
      </c>
      <c r="B52" s="150"/>
      <c r="C52" s="94"/>
      <c r="D52" s="94"/>
      <c r="E52" s="94"/>
      <c r="F52" s="73">
        <f>IFERROR(VLOOKUP(C52,Auxiliar!$A$2:$B$5,2,FALSE),0)</f>
        <v>0</v>
      </c>
      <c r="G52" s="78">
        <f t="shared" si="1"/>
        <v>0</v>
      </c>
      <c r="H52" s="93"/>
      <c r="I52" s="98"/>
      <c r="J52" s="94"/>
      <c r="K52" s="94"/>
      <c r="L52" s="94"/>
      <c r="M52" s="99"/>
    </row>
    <row r="53" spans="1:13" x14ac:dyDescent="0.25">
      <c r="A53" s="93">
        <v>38.3986013986014</v>
      </c>
      <c r="B53" s="150"/>
      <c r="C53" s="94"/>
      <c r="D53" s="94"/>
      <c r="E53" s="94"/>
      <c r="F53" s="73">
        <f>IFERROR(VLOOKUP(C53,Auxiliar!$A$2:$B$5,2,FALSE),0)</f>
        <v>0</v>
      </c>
      <c r="G53" s="78">
        <f t="shared" si="1"/>
        <v>0</v>
      </c>
      <c r="H53" s="93"/>
      <c r="I53" s="98"/>
      <c r="J53" s="94"/>
      <c r="K53" s="94"/>
      <c r="L53" s="94"/>
      <c r="M53" s="99"/>
    </row>
    <row r="54" spans="1:13" x14ac:dyDescent="0.25">
      <c r="A54" s="93">
        <v>39.3041958041958</v>
      </c>
      <c r="B54" s="150"/>
      <c r="C54" s="94"/>
      <c r="D54" s="94"/>
      <c r="E54" s="94"/>
      <c r="F54" s="73">
        <f>IFERROR(VLOOKUP(C54,Auxiliar!$A$2:$B$5,2,FALSE),0)</f>
        <v>0</v>
      </c>
      <c r="G54" s="78">
        <f t="shared" si="1"/>
        <v>0</v>
      </c>
      <c r="H54" s="93"/>
      <c r="I54" s="98"/>
      <c r="J54" s="94"/>
      <c r="K54" s="94"/>
      <c r="L54" s="94"/>
      <c r="M54" s="99"/>
    </row>
    <row r="55" spans="1:13" x14ac:dyDescent="0.25">
      <c r="A55" s="93">
        <v>40.209790209790199</v>
      </c>
      <c r="B55" s="150"/>
      <c r="C55" s="94"/>
      <c r="D55" s="94"/>
      <c r="E55" s="94"/>
      <c r="F55" s="73">
        <f>IFERROR(VLOOKUP(C55,Auxiliar!$A$2:$B$5,2,FALSE),0)</f>
        <v>0</v>
      </c>
      <c r="G55" s="78">
        <f t="shared" si="1"/>
        <v>0</v>
      </c>
      <c r="H55" s="93"/>
      <c r="I55" s="98"/>
      <c r="J55" s="94"/>
      <c r="K55" s="94"/>
      <c r="L55" s="94"/>
      <c r="M55" s="99"/>
    </row>
    <row r="56" spans="1:13" x14ac:dyDescent="0.25">
      <c r="A56" s="93">
        <v>41.115384615384698</v>
      </c>
      <c r="B56" s="150"/>
      <c r="C56" s="94"/>
      <c r="D56" s="94"/>
      <c r="E56" s="94"/>
      <c r="F56" s="73">
        <f>IFERROR(VLOOKUP(C56,Auxiliar!$A$2:$B$5,2,FALSE),0)</f>
        <v>0</v>
      </c>
      <c r="G56" s="78">
        <f t="shared" si="1"/>
        <v>0</v>
      </c>
      <c r="H56" s="93"/>
      <c r="I56" s="98"/>
      <c r="J56" s="94"/>
      <c r="K56" s="94"/>
      <c r="L56" s="94"/>
      <c r="M56" s="99"/>
    </row>
    <row r="57" spans="1:13" x14ac:dyDescent="0.25">
      <c r="A57" s="93">
        <v>42.020979020979098</v>
      </c>
      <c r="B57" s="150"/>
      <c r="C57" s="94"/>
      <c r="D57" s="94"/>
      <c r="E57" s="94"/>
      <c r="F57" s="73">
        <f>IFERROR(VLOOKUP(C57,Auxiliar!$A$2:$B$5,2,FALSE),0)</f>
        <v>0</v>
      </c>
      <c r="G57" s="78">
        <f t="shared" si="1"/>
        <v>0</v>
      </c>
      <c r="H57" s="93"/>
      <c r="I57" s="98"/>
      <c r="J57" s="94"/>
      <c r="K57" s="94"/>
      <c r="L57" s="94"/>
      <c r="M57" s="99"/>
    </row>
    <row r="58" spans="1:13" x14ac:dyDescent="0.25">
      <c r="A58" s="93">
        <v>42.926573426573498</v>
      </c>
      <c r="B58" s="150"/>
      <c r="C58" s="94"/>
      <c r="D58" s="94"/>
      <c r="E58" s="94"/>
      <c r="F58" s="73">
        <f>IFERROR(VLOOKUP(C58,Auxiliar!$A$2:$B$5,2,FALSE),0)</f>
        <v>0</v>
      </c>
      <c r="G58" s="78">
        <f t="shared" si="1"/>
        <v>0</v>
      </c>
      <c r="H58" s="93"/>
      <c r="I58" s="98"/>
      <c r="J58" s="94"/>
      <c r="K58" s="94"/>
      <c r="L58" s="94"/>
      <c r="M58" s="99"/>
    </row>
    <row r="59" spans="1:13" x14ac:dyDescent="0.25">
      <c r="A59" s="93">
        <v>43.832167832167897</v>
      </c>
      <c r="B59" s="150"/>
      <c r="C59" s="94"/>
      <c r="D59" s="94"/>
      <c r="E59" s="94"/>
      <c r="F59" s="73">
        <f>IFERROR(VLOOKUP(C59,Auxiliar!$A$2:$B$5,2,FALSE),0)</f>
        <v>0</v>
      </c>
      <c r="G59" s="78">
        <f t="shared" si="1"/>
        <v>0</v>
      </c>
      <c r="H59" s="93"/>
      <c r="I59" s="98"/>
      <c r="J59" s="94"/>
      <c r="K59" s="94"/>
      <c r="L59" s="94"/>
      <c r="M59" s="99"/>
    </row>
    <row r="60" spans="1:13" x14ac:dyDescent="0.25">
      <c r="A60" s="93">
        <v>44.737762237762297</v>
      </c>
      <c r="B60" s="150"/>
      <c r="C60" s="94"/>
      <c r="D60" s="94"/>
      <c r="E60" s="94"/>
      <c r="F60" s="73">
        <f>IFERROR(VLOOKUP(C60,Auxiliar!$A$2:$B$5,2,FALSE),0)</f>
        <v>0</v>
      </c>
      <c r="G60" s="78">
        <f t="shared" si="1"/>
        <v>0</v>
      </c>
      <c r="H60" s="93"/>
      <c r="I60" s="98"/>
      <c r="J60" s="94"/>
      <c r="K60" s="94"/>
      <c r="L60" s="94"/>
      <c r="M60" s="99"/>
    </row>
    <row r="61" spans="1:13" x14ac:dyDescent="0.25">
      <c r="A61" s="93">
        <v>45.643356643356697</v>
      </c>
      <c r="B61" s="150"/>
      <c r="C61" s="94"/>
      <c r="D61" s="94"/>
      <c r="E61" s="94"/>
      <c r="F61" s="73">
        <f>IFERROR(VLOOKUP(C61,Auxiliar!$A$2:$B$5,2,FALSE),0)</f>
        <v>0</v>
      </c>
      <c r="G61" s="78">
        <f t="shared" si="1"/>
        <v>0</v>
      </c>
      <c r="H61" s="100"/>
      <c r="I61" s="101"/>
      <c r="J61" s="102"/>
      <c r="K61" s="102"/>
      <c r="L61" s="94"/>
      <c r="M61" s="99"/>
    </row>
    <row r="62" spans="1:13" ht="15.75" x14ac:dyDescent="0.25">
      <c r="A62" s="70"/>
      <c r="B62" s="43"/>
      <c r="C62" s="42"/>
      <c r="D62" s="43"/>
      <c r="E62" s="43"/>
      <c r="F62" s="43"/>
      <c r="G62" s="43"/>
      <c r="H62" s="42"/>
      <c r="I62" s="43"/>
      <c r="J62" s="43"/>
      <c r="K62" s="43"/>
      <c r="L62" s="43"/>
      <c r="M62" s="76"/>
    </row>
    <row r="63" spans="1:13" x14ac:dyDescent="0.25">
      <c r="A63" s="79"/>
      <c r="B63" s="77"/>
      <c r="C63" s="90" t="s">
        <v>10</v>
      </c>
      <c r="D63" s="91">
        <f>SUMIF($C$12:$C$61,C63,$D$12:$D$61)</f>
        <v>50</v>
      </c>
      <c r="E63" s="91"/>
      <c r="F63" s="134">
        <v>3700</v>
      </c>
      <c r="G63" s="135">
        <f>F63*D63</f>
        <v>185000</v>
      </c>
      <c r="H63" s="88"/>
      <c r="K63" s="1"/>
      <c r="L63" s="1"/>
    </row>
    <row r="64" spans="1:13" x14ac:dyDescent="0.25">
      <c r="A64" s="79"/>
      <c r="B64" s="77"/>
      <c r="C64" s="74" t="s">
        <v>11</v>
      </c>
      <c r="D64" s="75">
        <f t="shared" ref="D64:D66" si="2">SUMIF($C$12:$C$61,C64,$D$12:$D$61)</f>
        <v>0</v>
      </c>
      <c r="E64" s="75"/>
      <c r="F64" s="134">
        <v>3700</v>
      </c>
      <c r="G64" s="135">
        <f>F64*D64</f>
        <v>0</v>
      </c>
      <c r="H64" s="88"/>
      <c r="K64" s="1"/>
      <c r="L64" s="1"/>
    </row>
    <row r="65" spans="1:13" x14ac:dyDescent="0.25">
      <c r="A65" s="79"/>
      <c r="B65" s="77"/>
      <c r="C65" s="74" t="s">
        <v>12</v>
      </c>
      <c r="D65" s="75">
        <f t="shared" si="2"/>
        <v>50</v>
      </c>
      <c r="E65" s="75"/>
      <c r="F65" s="134">
        <v>3000</v>
      </c>
      <c r="G65" s="135">
        <f>F65*D65</f>
        <v>150000</v>
      </c>
      <c r="H65" s="88"/>
      <c r="K65" s="1"/>
      <c r="L65" s="1"/>
    </row>
    <row r="66" spans="1:13" x14ac:dyDescent="0.25">
      <c r="A66" s="79"/>
      <c r="B66" s="77"/>
      <c r="C66" s="74" t="s">
        <v>13</v>
      </c>
      <c r="D66" s="75">
        <f t="shared" si="2"/>
        <v>100</v>
      </c>
      <c r="E66" s="75"/>
      <c r="F66" s="134">
        <v>2500</v>
      </c>
      <c r="G66" s="135">
        <f>F66*D66</f>
        <v>250000</v>
      </c>
      <c r="H66" s="88"/>
      <c r="K66" s="1"/>
      <c r="L66" s="1"/>
    </row>
    <row r="67" spans="1:13" ht="15.75" thickBot="1" x14ac:dyDescent="0.3">
      <c r="A67" s="80"/>
      <c r="B67" s="81"/>
      <c r="C67" s="145" t="s">
        <v>14</v>
      </c>
      <c r="D67" s="146">
        <f>SUM(D63:D66)</f>
        <v>200</v>
      </c>
      <c r="E67" s="146"/>
      <c r="F67" s="147"/>
      <c r="G67" s="148">
        <f>SUM(G63:G66)</f>
        <v>585000</v>
      </c>
      <c r="H67" s="72"/>
      <c r="I67" s="3"/>
      <c r="J67" s="3"/>
      <c r="K67" s="89"/>
      <c r="L67" s="89"/>
      <c r="M67" s="3"/>
    </row>
    <row r="68" spans="1:13" x14ac:dyDescent="0.25">
      <c r="A68" s="32"/>
      <c r="B68" s="3"/>
      <c r="C68" s="1"/>
      <c r="D68" s="1"/>
      <c r="E68" s="1"/>
      <c r="F68" s="1"/>
      <c r="G68" s="69"/>
      <c r="H68" s="72"/>
      <c r="I68" s="3"/>
      <c r="J68" s="1"/>
      <c r="K68" s="1"/>
      <c r="L68" s="1"/>
      <c r="M68" s="1"/>
    </row>
    <row r="69" spans="1:13" x14ac:dyDescent="0.25">
      <c r="A69" s="31" t="s">
        <v>17</v>
      </c>
      <c r="B69" s="61"/>
      <c r="C69" s="11"/>
      <c r="D69" s="11"/>
      <c r="E69" s="11"/>
      <c r="F69" s="11"/>
      <c r="G69" s="21"/>
      <c r="I69" s="3"/>
    </row>
    <row r="70" spans="1:13" ht="15.75" x14ac:dyDescent="0.25">
      <c r="A70" s="97" t="s">
        <v>18</v>
      </c>
      <c r="B70" s="3"/>
      <c r="G70" s="23"/>
      <c r="I70" s="3"/>
    </row>
    <row r="71" spans="1:13" x14ac:dyDescent="0.25">
      <c r="A71" s="22" t="s">
        <v>61</v>
      </c>
      <c r="G71" s="23"/>
      <c r="I71" s="3"/>
    </row>
    <row r="72" spans="1:13" x14ac:dyDescent="0.25">
      <c r="A72" s="22" t="s">
        <v>46</v>
      </c>
      <c r="G72" s="23"/>
      <c r="I72" s="3"/>
    </row>
    <row r="73" spans="1:13" x14ac:dyDescent="0.25">
      <c r="A73" s="22" t="s">
        <v>47</v>
      </c>
      <c r="G73" s="23"/>
      <c r="I73" s="3"/>
    </row>
    <row r="74" spans="1:13" x14ac:dyDescent="0.25">
      <c r="A74" s="22" t="s">
        <v>48</v>
      </c>
      <c r="G74" s="23"/>
      <c r="I74" s="3"/>
    </row>
    <row r="75" spans="1:13" x14ac:dyDescent="0.25">
      <c r="A75" s="22" t="s">
        <v>62</v>
      </c>
      <c r="G75" s="23"/>
    </row>
    <row r="76" spans="1:13" x14ac:dyDescent="0.25">
      <c r="A76" s="22"/>
      <c r="G76" s="23"/>
    </row>
    <row r="77" spans="1:13" x14ac:dyDescent="0.25">
      <c r="A77" s="24"/>
      <c r="B77" s="25"/>
      <c r="C77" s="25"/>
      <c r="D77" s="25"/>
      <c r="E77" s="25"/>
      <c r="F77" s="25"/>
      <c r="G77" s="26"/>
    </row>
  </sheetData>
  <mergeCells count="7">
    <mergeCell ref="A9:M9"/>
    <mergeCell ref="A10:G10"/>
    <mergeCell ref="H10:M10"/>
    <mergeCell ref="C5:G5"/>
    <mergeCell ref="A5:B5"/>
    <mergeCell ref="A6:B6"/>
    <mergeCell ref="A7:B7"/>
  </mergeCells>
  <phoneticPr fontId="15" type="noConversion"/>
  <dataValidations count="5">
    <dataValidation type="custom" allowBlank="1" showInputMessage="1" showErrorMessage="1" errorTitle="Entrada Inválida" error="Digite uma coordenada no formato decimal com vírgula, como -25.452204,-54.575824" sqref="D62:E62 B12:B61" xr:uid="{40527FBE-B28D-4F6D-882A-5EDD84DD2B2D}">
      <formula1>AND(ISNUMBER(LEFT(B12,FIND(",",B12)-1)*1),ISNUMBER(MID(B12,FIND(",",B12)+1,LEN(B12))*1))</formula1>
    </dataValidation>
    <dataValidation type="whole" operator="greaterThan" allowBlank="1" showInputMessage="1" showErrorMessage="1" sqref="K62:L62" xr:uid="{133501FD-9CA1-4F63-A89E-6DECE37FA811}">
      <formula1>0</formula1>
    </dataValidation>
    <dataValidation type="list" allowBlank="1" showInputMessage="1" showErrorMessage="1" sqref="I12:I61" xr:uid="{E3B68FE5-793D-4DEB-9772-029252D6D02B}">
      <formula1>INDIRECT($C$6)</formula1>
    </dataValidation>
    <dataValidation type="whole" operator="greaterThanOrEqual" allowBlank="1" showInputMessage="1" showErrorMessage="1" errorTitle="Insira um número inteiro" sqref="H12:H61" xr:uid="{5959BAA4-9BC7-46FE-99DB-F90603D351DD}">
      <formula1>0</formula1>
    </dataValidation>
    <dataValidation type="whole" operator="greaterThanOrEqual" allowBlank="1" showInputMessage="1" showErrorMessage="1" sqref="L12:M61" xr:uid="{3C177563-2AFF-4FB9-BDB9-E911E1F53303}">
      <formula1>0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51D061-D2C6-49B5-B111-5A2808A6912B}">
          <x14:formula1>
            <xm:f>Auxiliar!$D$2:$D$10</xm:f>
          </x14:formula1>
          <xm:sqref>K12:K61</xm:sqref>
        </x14:dataValidation>
        <x14:dataValidation type="list" allowBlank="1" showInputMessage="1" showErrorMessage="1" xr:uid="{1DAC9450-6E09-4010-891B-0F5D4F1BE07B}">
          <x14:formula1>
            <xm:f>Auxiliar!$A$2:$A$5</xm:f>
          </x14:formula1>
          <xm:sqref>M62 C12:C61</xm:sqref>
        </x14:dataValidation>
        <x14:dataValidation type="list" allowBlank="1" showInputMessage="1" showErrorMessage="1" xr:uid="{F3FCE2BD-8AD9-4077-9F73-2C17D6855BD3}">
          <x14:formula1>
            <xm:f>Auxiliar!$F$2:$F$3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CB84-48D9-4884-999A-0BAF2B1487BC}">
  <dimension ref="A1:J70"/>
  <sheetViews>
    <sheetView showGridLines="0" zoomScaleNormal="100" workbookViewId="0">
      <selection activeCell="C53" sqref="C53"/>
    </sheetView>
  </sheetViews>
  <sheetFormatPr defaultRowHeight="15" x14ac:dyDescent="0.25"/>
  <cols>
    <col min="1" max="1" width="14.28515625" customWidth="1"/>
    <col min="2" max="2" width="15.140625" customWidth="1"/>
    <col min="3" max="3" width="26.42578125" customWidth="1"/>
    <col min="4" max="4" width="23.85546875" customWidth="1"/>
    <col min="5" max="6" width="74.7109375" customWidth="1"/>
    <col min="7" max="8" width="17" customWidth="1"/>
    <col min="9" max="9" width="18" customWidth="1"/>
    <col min="10" max="10" width="18.28515625" customWidth="1"/>
  </cols>
  <sheetData>
    <row r="1" spans="1:10" x14ac:dyDescent="0.25">
      <c r="A1" s="10"/>
      <c r="B1" s="11"/>
      <c r="C1" s="11"/>
      <c r="D1" s="11"/>
      <c r="E1" s="11"/>
      <c r="F1" s="11"/>
      <c r="G1" s="11"/>
      <c r="H1" s="11"/>
      <c r="I1" s="11"/>
    </row>
    <row r="2" spans="1:10" ht="21" x14ac:dyDescent="0.35">
      <c r="A2" s="29"/>
      <c r="B2" s="66"/>
      <c r="D2" s="54" t="s">
        <v>652</v>
      </c>
    </row>
    <row r="3" spans="1:10" ht="19.5" customHeight="1" x14ac:dyDescent="0.3">
      <c r="A3" s="30"/>
      <c r="B3" s="67"/>
      <c r="D3" s="54" t="s">
        <v>0</v>
      </c>
      <c r="E3" s="64"/>
      <c r="F3" s="64"/>
      <c r="G3" s="64"/>
      <c r="H3" s="64"/>
      <c r="I3" s="64"/>
    </row>
    <row r="4" spans="1:10" ht="20.25" customHeight="1" x14ac:dyDescent="0.3">
      <c r="A4" s="24"/>
      <c r="B4" s="25"/>
      <c r="C4" s="25"/>
      <c r="D4" s="54" t="s">
        <v>63</v>
      </c>
      <c r="E4" s="65"/>
      <c r="F4" s="65"/>
      <c r="G4" s="65"/>
      <c r="H4" s="65"/>
      <c r="I4" s="65"/>
    </row>
    <row r="5" spans="1:10" x14ac:dyDescent="0.25">
      <c r="A5" s="9" t="s">
        <v>1</v>
      </c>
      <c r="B5" s="189" t="s">
        <v>2</v>
      </c>
      <c r="C5" s="190"/>
      <c r="D5" s="191"/>
      <c r="E5" s="138"/>
      <c r="F5" s="138"/>
      <c r="G5" s="138"/>
      <c r="H5" s="138"/>
      <c r="I5" s="138"/>
      <c r="J5" s="139"/>
    </row>
    <row r="6" spans="1:10" x14ac:dyDescent="0.25">
      <c r="A6" s="9" t="s">
        <v>3</v>
      </c>
      <c r="B6" s="125" t="s">
        <v>4</v>
      </c>
      <c r="C6" s="137"/>
      <c r="D6" s="136"/>
      <c r="E6" s="128"/>
      <c r="F6" s="128"/>
      <c r="G6" s="128"/>
      <c r="H6" s="128"/>
      <c r="I6" s="128"/>
      <c r="J6" s="126"/>
    </row>
    <row r="7" spans="1:10" x14ac:dyDescent="0.25">
      <c r="A7" s="9" t="s">
        <v>23</v>
      </c>
      <c r="B7" s="144">
        <v>45999</v>
      </c>
      <c r="C7" s="185"/>
      <c r="D7" s="186"/>
      <c r="E7" s="186"/>
      <c r="F7" s="186"/>
      <c r="G7" s="186"/>
      <c r="H7" s="186"/>
      <c r="I7" s="186"/>
      <c r="J7" s="187"/>
    </row>
    <row r="8" spans="1:10" ht="8.4499999999999993" customHeight="1" x14ac:dyDescent="0.25">
      <c r="A8" s="141"/>
      <c r="B8" s="142"/>
      <c r="C8" s="140"/>
      <c r="D8" s="140"/>
      <c r="E8" s="140"/>
      <c r="F8" s="140"/>
      <c r="G8" s="140"/>
      <c r="H8" s="140"/>
      <c r="I8" s="140"/>
      <c r="J8" s="143"/>
    </row>
    <row r="9" spans="1:10" ht="24" customHeight="1" x14ac:dyDescent="0.25">
      <c r="A9" s="168" t="s">
        <v>64</v>
      </c>
      <c r="B9" s="169"/>
      <c r="C9" s="169"/>
      <c r="D9" s="169"/>
      <c r="E9" s="169"/>
      <c r="F9" s="169"/>
      <c r="G9" s="169"/>
      <c r="H9" s="169"/>
      <c r="I9" s="169"/>
      <c r="J9" s="188"/>
    </row>
    <row r="10" spans="1:10" x14ac:dyDescent="0.25">
      <c r="A10" s="12" t="s">
        <v>51</v>
      </c>
      <c r="B10" s="12" t="s">
        <v>26</v>
      </c>
      <c r="C10" s="12" t="s">
        <v>27</v>
      </c>
      <c r="D10" s="59" t="s">
        <v>65</v>
      </c>
      <c r="E10" s="59" t="s">
        <v>66</v>
      </c>
      <c r="F10" s="12" t="s">
        <v>55</v>
      </c>
      <c r="G10" s="59" t="s">
        <v>67</v>
      </c>
      <c r="H10" s="59" t="s">
        <v>68</v>
      </c>
      <c r="I10" s="12" t="s">
        <v>69</v>
      </c>
      <c r="J10" s="12" t="s">
        <v>9</v>
      </c>
    </row>
    <row r="11" spans="1:10" ht="30" x14ac:dyDescent="0.25">
      <c r="A11" s="103">
        <v>1</v>
      </c>
      <c r="B11" s="104" t="s">
        <v>57</v>
      </c>
      <c r="C11" s="103" t="s">
        <v>60</v>
      </c>
      <c r="D11" s="105" t="s">
        <v>70</v>
      </c>
      <c r="E11" s="106" t="s">
        <v>71</v>
      </c>
      <c r="F11" s="106" t="s">
        <v>654</v>
      </c>
      <c r="G11" s="103">
        <v>10</v>
      </c>
      <c r="H11" s="103" t="s">
        <v>72</v>
      </c>
      <c r="I11" s="107">
        <v>50000</v>
      </c>
      <c r="J11" s="107">
        <f>I11*G11</f>
        <v>500000</v>
      </c>
    </row>
    <row r="12" spans="1:10" x14ac:dyDescent="0.25">
      <c r="A12" s="103">
        <v>2</v>
      </c>
      <c r="B12" s="104"/>
      <c r="C12" s="103"/>
      <c r="D12" s="103"/>
      <c r="E12" s="106"/>
      <c r="F12" s="152"/>
      <c r="G12" s="103"/>
      <c r="H12" s="103"/>
      <c r="I12" s="107"/>
      <c r="J12" s="107">
        <f t="shared" ref="J12:J60" si="0">I12*G12</f>
        <v>0</v>
      </c>
    </row>
    <row r="13" spans="1:10" x14ac:dyDescent="0.25">
      <c r="A13" s="103">
        <v>3</v>
      </c>
      <c r="B13" s="104"/>
      <c r="C13" s="103"/>
      <c r="D13" s="103"/>
      <c r="E13" s="106"/>
      <c r="F13" s="152"/>
      <c r="G13" s="103"/>
      <c r="H13" s="103"/>
      <c r="I13" s="107"/>
      <c r="J13" s="107">
        <f t="shared" si="0"/>
        <v>0</v>
      </c>
    </row>
    <row r="14" spans="1:10" x14ac:dyDescent="0.25">
      <c r="A14" s="103">
        <v>4</v>
      </c>
      <c r="B14" s="104"/>
      <c r="C14" s="103"/>
      <c r="D14" s="103"/>
      <c r="E14" s="106"/>
      <c r="F14" s="152"/>
      <c r="G14" s="103"/>
      <c r="H14" s="103"/>
      <c r="I14" s="107"/>
      <c r="J14" s="107">
        <f t="shared" si="0"/>
        <v>0</v>
      </c>
    </row>
    <row r="15" spans="1:10" x14ac:dyDescent="0.25">
      <c r="A15" s="103">
        <v>5</v>
      </c>
      <c r="B15" s="104"/>
      <c r="C15" s="103"/>
      <c r="D15" s="103"/>
      <c r="E15" s="106"/>
      <c r="F15" s="152"/>
      <c r="G15" s="103"/>
      <c r="H15" s="103"/>
      <c r="I15" s="107"/>
      <c r="J15" s="107">
        <f t="shared" si="0"/>
        <v>0</v>
      </c>
    </row>
    <row r="16" spans="1:10" x14ac:dyDescent="0.25">
      <c r="A16" s="103">
        <v>6</v>
      </c>
      <c r="B16" s="104"/>
      <c r="C16" s="103"/>
      <c r="D16" s="103"/>
      <c r="E16" s="106"/>
      <c r="F16" s="152"/>
      <c r="G16" s="103"/>
      <c r="H16" s="103"/>
      <c r="I16" s="107"/>
      <c r="J16" s="107">
        <f t="shared" si="0"/>
        <v>0</v>
      </c>
    </row>
    <row r="17" spans="1:10" x14ac:dyDescent="0.25">
      <c r="A17" s="103">
        <v>7</v>
      </c>
      <c r="B17" s="104"/>
      <c r="C17" s="103"/>
      <c r="D17" s="103"/>
      <c r="E17" s="106"/>
      <c r="F17" s="152"/>
      <c r="G17" s="103"/>
      <c r="H17" s="103"/>
      <c r="I17" s="107"/>
      <c r="J17" s="107">
        <f t="shared" si="0"/>
        <v>0</v>
      </c>
    </row>
    <row r="18" spans="1:10" x14ac:dyDescent="0.25">
      <c r="A18" s="103">
        <v>8</v>
      </c>
      <c r="B18" s="104"/>
      <c r="C18" s="103"/>
      <c r="D18" s="103"/>
      <c r="E18" s="106"/>
      <c r="F18" s="152"/>
      <c r="G18" s="103"/>
      <c r="H18" s="103"/>
      <c r="I18" s="107"/>
      <c r="J18" s="107">
        <f t="shared" si="0"/>
        <v>0</v>
      </c>
    </row>
    <row r="19" spans="1:10" x14ac:dyDescent="0.25">
      <c r="A19" s="103">
        <v>9</v>
      </c>
      <c r="B19" s="104"/>
      <c r="C19" s="103"/>
      <c r="D19" s="103"/>
      <c r="E19" s="106"/>
      <c r="F19" s="152"/>
      <c r="G19" s="103"/>
      <c r="H19" s="103"/>
      <c r="I19" s="107"/>
      <c r="J19" s="107">
        <f t="shared" si="0"/>
        <v>0</v>
      </c>
    </row>
    <row r="20" spans="1:10" x14ac:dyDescent="0.25">
      <c r="A20" s="103">
        <v>10</v>
      </c>
      <c r="B20" s="104"/>
      <c r="C20" s="103"/>
      <c r="D20" s="103"/>
      <c r="E20" s="106"/>
      <c r="F20" s="152"/>
      <c r="G20" s="103"/>
      <c r="H20" s="103"/>
      <c r="I20" s="107"/>
      <c r="J20" s="107">
        <f t="shared" si="0"/>
        <v>0</v>
      </c>
    </row>
    <row r="21" spans="1:10" x14ac:dyDescent="0.25">
      <c r="A21" s="103">
        <v>11</v>
      </c>
      <c r="B21" s="104"/>
      <c r="C21" s="103"/>
      <c r="D21" s="103"/>
      <c r="E21" s="106"/>
      <c r="F21" s="152"/>
      <c r="G21" s="103"/>
      <c r="H21" s="103"/>
      <c r="I21" s="107"/>
      <c r="J21" s="107">
        <f t="shared" si="0"/>
        <v>0</v>
      </c>
    </row>
    <row r="22" spans="1:10" x14ac:dyDescent="0.25">
      <c r="A22" s="103">
        <v>12</v>
      </c>
      <c r="B22" s="104"/>
      <c r="C22" s="103"/>
      <c r="D22" s="103"/>
      <c r="E22" s="106"/>
      <c r="F22" s="152"/>
      <c r="G22" s="103"/>
      <c r="H22" s="103"/>
      <c r="I22" s="107"/>
      <c r="J22" s="107">
        <f t="shared" si="0"/>
        <v>0</v>
      </c>
    </row>
    <row r="23" spans="1:10" x14ac:dyDescent="0.25">
      <c r="A23" s="103">
        <v>13</v>
      </c>
      <c r="B23" s="104"/>
      <c r="C23" s="103"/>
      <c r="D23" s="103"/>
      <c r="E23" s="106"/>
      <c r="F23" s="152"/>
      <c r="G23" s="103"/>
      <c r="H23" s="103"/>
      <c r="I23" s="107"/>
      <c r="J23" s="107">
        <f t="shared" si="0"/>
        <v>0</v>
      </c>
    </row>
    <row r="24" spans="1:10" x14ac:dyDescent="0.25">
      <c r="A24" s="103">
        <v>14</v>
      </c>
      <c r="B24" s="104"/>
      <c r="C24" s="103"/>
      <c r="D24" s="103"/>
      <c r="E24" s="106"/>
      <c r="F24" s="152"/>
      <c r="G24" s="103"/>
      <c r="H24" s="103"/>
      <c r="I24" s="107"/>
      <c r="J24" s="107">
        <f t="shared" si="0"/>
        <v>0</v>
      </c>
    </row>
    <row r="25" spans="1:10" x14ac:dyDescent="0.25">
      <c r="A25" s="103">
        <v>15</v>
      </c>
      <c r="B25" s="104"/>
      <c r="C25" s="103"/>
      <c r="D25" s="103"/>
      <c r="E25" s="106"/>
      <c r="F25" s="152"/>
      <c r="G25" s="103"/>
      <c r="H25" s="103"/>
      <c r="I25" s="107"/>
      <c r="J25" s="107">
        <f t="shared" si="0"/>
        <v>0</v>
      </c>
    </row>
    <row r="26" spans="1:10" x14ac:dyDescent="0.25">
      <c r="A26" s="103">
        <v>16</v>
      </c>
      <c r="B26" s="104"/>
      <c r="C26" s="103"/>
      <c r="D26" s="103"/>
      <c r="E26" s="106"/>
      <c r="F26" s="152"/>
      <c r="G26" s="103"/>
      <c r="H26" s="103"/>
      <c r="I26" s="107"/>
      <c r="J26" s="107">
        <f t="shared" si="0"/>
        <v>0</v>
      </c>
    </row>
    <row r="27" spans="1:10" x14ac:dyDescent="0.25">
      <c r="A27" s="103">
        <v>17</v>
      </c>
      <c r="B27" s="104"/>
      <c r="C27" s="103"/>
      <c r="D27" s="103"/>
      <c r="E27" s="106"/>
      <c r="F27" s="152"/>
      <c r="G27" s="103"/>
      <c r="H27" s="103"/>
      <c r="I27" s="107"/>
      <c r="J27" s="107">
        <f t="shared" si="0"/>
        <v>0</v>
      </c>
    </row>
    <row r="28" spans="1:10" x14ac:dyDescent="0.25">
      <c r="A28" s="103">
        <v>18</v>
      </c>
      <c r="B28" s="104"/>
      <c r="C28" s="103"/>
      <c r="D28" s="103"/>
      <c r="E28" s="106"/>
      <c r="F28" s="152"/>
      <c r="G28" s="103"/>
      <c r="H28" s="103"/>
      <c r="I28" s="107"/>
      <c r="J28" s="107">
        <f t="shared" si="0"/>
        <v>0</v>
      </c>
    </row>
    <row r="29" spans="1:10" x14ac:dyDescent="0.25">
      <c r="A29" s="103">
        <v>19</v>
      </c>
      <c r="B29" s="104"/>
      <c r="C29" s="103"/>
      <c r="D29" s="103"/>
      <c r="E29" s="106"/>
      <c r="F29" s="152"/>
      <c r="G29" s="103"/>
      <c r="H29" s="103"/>
      <c r="I29" s="107"/>
      <c r="J29" s="107">
        <f t="shared" si="0"/>
        <v>0</v>
      </c>
    </row>
    <row r="30" spans="1:10" x14ac:dyDescent="0.25">
      <c r="A30" s="103">
        <v>20</v>
      </c>
      <c r="B30" s="104"/>
      <c r="C30" s="103"/>
      <c r="D30" s="103"/>
      <c r="E30" s="106"/>
      <c r="F30" s="152"/>
      <c r="G30" s="103"/>
      <c r="H30" s="103"/>
      <c r="I30" s="107"/>
      <c r="J30" s="107">
        <f t="shared" si="0"/>
        <v>0</v>
      </c>
    </row>
    <row r="31" spans="1:10" x14ac:dyDescent="0.25">
      <c r="A31" s="103">
        <v>21</v>
      </c>
      <c r="B31" s="104"/>
      <c r="C31" s="103"/>
      <c r="D31" s="103"/>
      <c r="E31" s="106"/>
      <c r="F31" s="152"/>
      <c r="G31" s="103"/>
      <c r="H31" s="103"/>
      <c r="I31" s="107"/>
      <c r="J31" s="107">
        <f t="shared" si="0"/>
        <v>0</v>
      </c>
    </row>
    <row r="32" spans="1:10" x14ac:dyDescent="0.25">
      <c r="A32" s="103">
        <v>22</v>
      </c>
      <c r="B32" s="104"/>
      <c r="C32" s="103"/>
      <c r="D32" s="103"/>
      <c r="E32" s="106"/>
      <c r="F32" s="152"/>
      <c r="G32" s="103"/>
      <c r="H32" s="103"/>
      <c r="I32" s="107"/>
      <c r="J32" s="107">
        <f t="shared" si="0"/>
        <v>0</v>
      </c>
    </row>
    <row r="33" spans="1:10" x14ac:dyDescent="0.25">
      <c r="A33" s="103">
        <v>23</v>
      </c>
      <c r="B33" s="104"/>
      <c r="C33" s="103"/>
      <c r="D33" s="103"/>
      <c r="E33" s="106"/>
      <c r="F33" s="107"/>
      <c r="G33" s="103"/>
      <c r="H33" s="103"/>
      <c r="I33" s="107"/>
      <c r="J33" s="107">
        <f t="shared" si="0"/>
        <v>0</v>
      </c>
    </row>
    <row r="34" spans="1:10" x14ac:dyDescent="0.25">
      <c r="A34" s="103">
        <v>24</v>
      </c>
      <c r="B34" s="104"/>
      <c r="C34" s="103"/>
      <c r="D34" s="103"/>
      <c r="E34" s="106"/>
      <c r="F34" s="107"/>
      <c r="G34" s="103"/>
      <c r="H34" s="103"/>
      <c r="I34" s="107"/>
      <c r="J34" s="107">
        <f t="shared" si="0"/>
        <v>0</v>
      </c>
    </row>
    <row r="35" spans="1:10" x14ac:dyDescent="0.25">
      <c r="A35" s="103">
        <v>25</v>
      </c>
      <c r="B35" s="104"/>
      <c r="C35" s="103"/>
      <c r="D35" s="103"/>
      <c r="E35" s="106"/>
      <c r="F35" s="107"/>
      <c r="G35" s="103"/>
      <c r="H35" s="103"/>
      <c r="I35" s="107"/>
      <c r="J35" s="107">
        <f t="shared" si="0"/>
        <v>0</v>
      </c>
    </row>
    <row r="36" spans="1:10" x14ac:dyDescent="0.25">
      <c r="A36" s="103">
        <v>26</v>
      </c>
      <c r="B36" s="104"/>
      <c r="C36" s="103"/>
      <c r="D36" s="103"/>
      <c r="E36" s="106"/>
      <c r="F36" s="107"/>
      <c r="G36" s="103"/>
      <c r="H36" s="103"/>
      <c r="I36" s="107"/>
      <c r="J36" s="107">
        <f t="shared" si="0"/>
        <v>0</v>
      </c>
    </row>
    <row r="37" spans="1:10" x14ac:dyDescent="0.25">
      <c r="A37" s="103">
        <v>27</v>
      </c>
      <c r="B37" s="104"/>
      <c r="C37" s="103"/>
      <c r="D37" s="103"/>
      <c r="E37" s="106"/>
      <c r="F37" s="107"/>
      <c r="G37" s="103"/>
      <c r="H37" s="103"/>
      <c r="I37" s="107"/>
      <c r="J37" s="107">
        <f t="shared" si="0"/>
        <v>0</v>
      </c>
    </row>
    <row r="38" spans="1:10" x14ac:dyDescent="0.25">
      <c r="A38" s="103">
        <v>28</v>
      </c>
      <c r="B38" s="104"/>
      <c r="C38" s="103"/>
      <c r="D38" s="103"/>
      <c r="E38" s="106"/>
      <c r="F38" s="107"/>
      <c r="G38" s="103"/>
      <c r="H38" s="103"/>
      <c r="I38" s="107"/>
      <c r="J38" s="107">
        <f t="shared" si="0"/>
        <v>0</v>
      </c>
    </row>
    <row r="39" spans="1:10" x14ac:dyDescent="0.25">
      <c r="A39" s="103">
        <v>29</v>
      </c>
      <c r="B39" s="104"/>
      <c r="C39" s="103"/>
      <c r="D39" s="103"/>
      <c r="E39" s="106"/>
      <c r="F39" s="107"/>
      <c r="G39" s="103"/>
      <c r="H39" s="103"/>
      <c r="I39" s="107"/>
      <c r="J39" s="107">
        <f t="shared" si="0"/>
        <v>0</v>
      </c>
    </row>
    <row r="40" spans="1:10" x14ac:dyDescent="0.25">
      <c r="A40" s="103">
        <v>30</v>
      </c>
      <c r="B40" s="104"/>
      <c r="C40" s="103"/>
      <c r="D40" s="103"/>
      <c r="E40" s="106"/>
      <c r="F40" s="107"/>
      <c r="G40" s="103"/>
      <c r="H40" s="103"/>
      <c r="I40" s="107"/>
      <c r="J40" s="107">
        <f t="shared" si="0"/>
        <v>0</v>
      </c>
    </row>
    <row r="41" spans="1:10" x14ac:dyDescent="0.25">
      <c r="A41" s="103">
        <v>31</v>
      </c>
      <c r="B41" s="104"/>
      <c r="C41" s="103"/>
      <c r="D41" s="103"/>
      <c r="E41" s="106"/>
      <c r="F41" s="107"/>
      <c r="G41" s="103"/>
      <c r="H41" s="103"/>
      <c r="I41" s="107"/>
      <c r="J41" s="107">
        <f t="shared" si="0"/>
        <v>0</v>
      </c>
    </row>
    <row r="42" spans="1:10" x14ac:dyDescent="0.25">
      <c r="A42" s="103">
        <v>32</v>
      </c>
      <c r="B42" s="104"/>
      <c r="C42" s="103"/>
      <c r="D42" s="103"/>
      <c r="E42" s="106"/>
      <c r="F42" s="107"/>
      <c r="G42" s="103"/>
      <c r="H42" s="103"/>
      <c r="I42" s="107"/>
      <c r="J42" s="107">
        <f t="shared" si="0"/>
        <v>0</v>
      </c>
    </row>
    <row r="43" spans="1:10" x14ac:dyDescent="0.25">
      <c r="A43" s="103">
        <v>33</v>
      </c>
      <c r="B43" s="104"/>
      <c r="C43" s="103"/>
      <c r="D43" s="103"/>
      <c r="E43" s="106"/>
      <c r="F43" s="107"/>
      <c r="G43" s="103"/>
      <c r="H43" s="103"/>
      <c r="I43" s="107"/>
      <c r="J43" s="107">
        <f t="shared" si="0"/>
        <v>0</v>
      </c>
    </row>
    <row r="44" spans="1:10" x14ac:dyDescent="0.25">
      <c r="A44" s="103">
        <v>34</v>
      </c>
      <c r="B44" s="104"/>
      <c r="C44" s="103"/>
      <c r="D44" s="103"/>
      <c r="E44" s="106"/>
      <c r="F44" s="107"/>
      <c r="G44" s="103"/>
      <c r="H44" s="103"/>
      <c r="I44" s="107"/>
      <c r="J44" s="107">
        <f t="shared" si="0"/>
        <v>0</v>
      </c>
    </row>
    <row r="45" spans="1:10" x14ac:dyDescent="0.25">
      <c r="A45" s="103">
        <v>35</v>
      </c>
      <c r="B45" s="104"/>
      <c r="C45" s="103"/>
      <c r="D45" s="103"/>
      <c r="E45" s="106"/>
      <c r="F45" s="107"/>
      <c r="G45" s="103"/>
      <c r="H45" s="103"/>
      <c r="I45" s="107"/>
      <c r="J45" s="107">
        <f t="shared" si="0"/>
        <v>0</v>
      </c>
    </row>
    <row r="46" spans="1:10" x14ac:dyDescent="0.25">
      <c r="A46" s="103">
        <v>36</v>
      </c>
      <c r="B46" s="104"/>
      <c r="C46" s="103"/>
      <c r="D46" s="103"/>
      <c r="E46" s="106"/>
      <c r="F46" s="107"/>
      <c r="G46" s="103"/>
      <c r="H46" s="103"/>
      <c r="I46" s="107"/>
      <c r="J46" s="107">
        <f t="shared" si="0"/>
        <v>0</v>
      </c>
    </row>
    <row r="47" spans="1:10" x14ac:dyDescent="0.25">
      <c r="A47" s="103">
        <v>37</v>
      </c>
      <c r="B47" s="104"/>
      <c r="C47" s="103"/>
      <c r="D47" s="103"/>
      <c r="E47" s="106"/>
      <c r="F47" s="107"/>
      <c r="G47" s="103"/>
      <c r="H47" s="103"/>
      <c r="I47" s="107"/>
      <c r="J47" s="107">
        <f t="shared" si="0"/>
        <v>0</v>
      </c>
    </row>
    <row r="48" spans="1:10" x14ac:dyDescent="0.25">
      <c r="A48" s="103">
        <v>38</v>
      </c>
      <c r="B48" s="104"/>
      <c r="C48" s="103"/>
      <c r="D48" s="103"/>
      <c r="E48" s="106"/>
      <c r="F48" s="107"/>
      <c r="G48" s="103"/>
      <c r="H48" s="103"/>
      <c r="I48" s="107"/>
      <c r="J48" s="107">
        <f t="shared" si="0"/>
        <v>0</v>
      </c>
    </row>
    <row r="49" spans="1:10" x14ac:dyDescent="0.25">
      <c r="A49" s="103">
        <v>39</v>
      </c>
      <c r="B49" s="104"/>
      <c r="C49" s="103"/>
      <c r="D49" s="103"/>
      <c r="E49" s="106"/>
      <c r="F49" s="107"/>
      <c r="G49" s="103"/>
      <c r="H49" s="103"/>
      <c r="I49" s="107"/>
      <c r="J49" s="107">
        <f t="shared" si="0"/>
        <v>0</v>
      </c>
    </row>
    <row r="50" spans="1:10" x14ac:dyDescent="0.25">
      <c r="A50" s="103">
        <v>40</v>
      </c>
      <c r="B50" s="104"/>
      <c r="C50" s="103"/>
      <c r="D50" s="103"/>
      <c r="E50" s="106"/>
      <c r="F50" s="107"/>
      <c r="G50" s="103"/>
      <c r="H50" s="103"/>
      <c r="I50" s="107"/>
      <c r="J50" s="107">
        <f t="shared" si="0"/>
        <v>0</v>
      </c>
    </row>
    <row r="51" spans="1:10" x14ac:dyDescent="0.25">
      <c r="A51" s="103">
        <v>41</v>
      </c>
      <c r="B51" s="104"/>
      <c r="C51" s="103"/>
      <c r="D51" s="103"/>
      <c r="E51" s="106"/>
      <c r="F51" s="107"/>
      <c r="G51" s="103"/>
      <c r="H51" s="103"/>
      <c r="I51" s="107"/>
      <c r="J51" s="107">
        <f t="shared" si="0"/>
        <v>0</v>
      </c>
    </row>
    <row r="52" spans="1:10" x14ac:dyDescent="0.25">
      <c r="A52" s="103">
        <v>42</v>
      </c>
      <c r="B52" s="104"/>
      <c r="C52" s="103"/>
      <c r="D52" s="103"/>
      <c r="E52" s="106"/>
      <c r="F52" s="107"/>
      <c r="G52" s="103"/>
      <c r="H52" s="103"/>
      <c r="I52" s="107"/>
      <c r="J52" s="107">
        <f t="shared" si="0"/>
        <v>0</v>
      </c>
    </row>
    <row r="53" spans="1:10" x14ac:dyDescent="0.25">
      <c r="A53" s="103">
        <v>43</v>
      </c>
      <c r="B53" s="104"/>
      <c r="C53" s="103"/>
      <c r="D53" s="103"/>
      <c r="E53" s="106"/>
      <c r="F53" s="107"/>
      <c r="G53" s="103"/>
      <c r="H53" s="103"/>
      <c r="I53" s="107"/>
      <c r="J53" s="107">
        <f t="shared" si="0"/>
        <v>0</v>
      </c>
    </row>
    <row r="54" spans="1:10" x14ac:dyDescent="0.25">
      <c r="A54" s="103">
        <v>44</v>
      </c>
      <c r="B54" s="104"/>
      <c r="C54" s="103"/>
      <c r="D54" s="103"/>
      <c r="E54" s="106"/>
      <c r="F54" s="107"/>
      <c r="G54" s="103"/>
      <c r="H54" s="103"/>
      <c r="I54" s="107"/>
      <c r="J54" s="107">
        <f t="shared" si="0"/>
        <v>0</v>
      </c>
    </row>
    <row r="55" spans="1:10" x14ac:dyDescent="0.25">
      <c r="A55" s="103">
        <v>45</v>
      </c>
      <c r="B55" s="104"/>
      <c r="C55" s="103"/>
      <c r="D55" s="103"/>
      <c r="E55" s="106"/>
      <c r="F55" s="107"/>
      <c r="G55" s="103"/>
      <c r="H55" s="103"/>
      <c r="I55" s="107"/>
      <c r="J55" s="107">
        <f t="shared" si="0"/>
        <v>0</v>
      </c>
    </row>
    <row r="56" spans="1:10" x14ac:dyDescent="0.25">
      <c r="A56" s="103">
        <v>46</v>
      </c>
      <c r="B56" s="104"/>
      <c r="C56" s="103"/>
      <c r="D56" s="103"/>
      <c r="E56" s="106"/>
      <c r="F56" s="107"/>
      <c r="G56" s="103"/>
      <c r="H56" s="103"/>
      <c r="I56" s="107"/>
      <c r="J56" s="107">
        <f t="shared" si="0"/>
        <v>0</v>
      </c>
    </row>
    <row r="57" spans="1:10" x14ac:dyDescent="0.25">
      <c r="A57" s="103">
        <v>47</v>
      </c>
      <c r="B57" s="104"/>
      <c r="C57" s="103"/>
      <c r="D57" s="103"/>
      <c r="E57" s="106"/>
      <c r="F57" s="107"/>
      <c r="G57" s="103"/>
      <c r="H57" s="103"/>
      <c r="I57" s="107"/>
      <c r="J57" s="107">
        <f t="shared" si="0"/>
        <v>0</v>
      </c>
    </row>
    <row r="58" spans="1:10" x14ac:dyDescent="0.25">
      <c r="A58" s="103">
        <v>48</v>
      </c>
      <c r="B58" s="104"/>
      <c r="C58" s="103"/>
      <c r="D58" s="103"/>
      <c r="E58" s="106"/>
      <c r="F58" s="107"/>
      <c r="G58" s="103"/>
      <c r="H58" s="103"/>
      <c r="I58" s="107"/>
      <c r="J58" s="107">
        <f t="shared" si="0"/>
        <v>0</v>
      </c>
    </row>
    <row r="59" spans="1:10" x14ac:dyDescent="0.25">
      <c r="A59" s="103">
        <v>49</v>
      </c>
      <c r="B59" s="104"/>
      <c r="C59" s="103"/>
      <c r="D59" s="103"/>
      <c r="E59" s="106"/>
      <c r="F59" s="107"/>
      <c r="G59" s="103"/>
      <c r="H59" s="103"/>
      <c r="I59" s="107"/>
      <c r="J59" s="107">
        <f t="shared" si="0"/>
        <v>0</v>
      </c>
    </row>
    <row r="60" spans="1:10" x14ac:dyDescent="0.25">
      <c r="A60" s="103">
        <v>50</v>
      </c>
      <c r="B60" s="104"/>
      <c r="C60" s="103"/>
      <c r="D60" s="103"/>
      <c r="E60" s="106"/>
      <c r="F60" s="107"/>
      <c r="G60" s="103"/>
      <c r="H60" s="103"/>
      <c r="I60" s="107"/>
      <c r="J60" s="107">
        <f t="shared" si="0"/>
        <v>0</v>
      </c>
    </row>
    <row r="61" spans="1:10" ht="15.75" x14ac:dyDescent="0.25">
      <c r="A61" s="42" t="s">
        <v>14</v>
      </c>
      <c r="B61" s="43"/>
      <c r="C61" s="43"/>
      <c r="D61" s="62"/>
      <c r="E61" s="62"/>
      <c r="F61" s="151"/>
      <c r="G61" s="62"/>
      <c r="H61" s="62"/>
      <c r="I61" s="62"/>
      <c r="J61" s="63">
        <f>SUM(J11:J60)</f>
        <v>500000</v>
      </c>
    </row>
    <row r="62" spans="1:10" x14ac:dyDescent="0.25">
      <c r="A62" s="31"/>
      <c r="B62" s="61"/>
      <c r="C62" s="27"/>
      <c r="D62" s="27"/>
      <c r="E62" s="27"/>
      <c r="F62" s="27"/>
      <c r="G62" s="27"/>
      <c r="H62" s="27"/>
      <c r="I62" s="27"/>
      <c r="J62" s="44"/>
    </row>
    <row r="63" spans="1:10" x14ac:dyDescent="0.25">
      <c r="A63" s="31" t="s">
        <v>17</v>
      </c>
      <c r="B63" s="61"/>
      <c r="C63" s="11"/>
      <c r="D63" s="11"/>
      <c r="E63" s="11"/>
      <c r="F63" s="11"/>
      <c r="G63" s="11"/>
      <c r="H63" s="11"/>
      <c r="I63" s="11"/>
      <c r="J63" s="21"/>
    </row>
    <row r="64" spans="1:10" ht="15.75" x14ac:dyDescent="0.25">
      <c r="A64" s="97" t="s">
        <v>18</v>
      </c>
      <c r="B64" s="3"/>
      <c r="J64" s="23"/>
    </row>
    <row r="65" spans="1:10" x14ac:dyDescent="0.25">
      <c r="A65" s="22" t="s">
        <v>74</v>
      </c>
      <c r="B65" s="3"/>
      <c r="J65" s="23"/>
    </row>
    <row r="66" spans="1:10" x14ac:dyDescent="0.25">
      <c r="A66" s="32"/>
      <c r="B66" s="3"/>
      <c r="J66" s="23"/>
    </row>
    <row r="67" spans="1:10" x14ac:dyDescent="0.25">
      <c r="A67" s="32"/>
      <c r="B67" s="3"/>
      <c r="J67" s="23"/>
    </row>
    <row r="68" spans="1:10" x14ac:dyDescent="0.25">
      <c r="A68" s="22"/>
      <c r="J68" s="23"/>
    </row>
    <row r="69" spans="1:10" x14ac:dyDescent="0.25">
      <c r="A69" s="22"/>
      <c r="J69" s="23"/>
    </row>
    <row r="70" spans="1:10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26"/>
    </row>
  </sheetData>
  <mergeCells count="3">
    <mergeCell ref="C7:J7"/>
    <mergeCell ref="A9:J9"/>
    <mergeCell ref="B5:D5"/>
  </mergeCells>
  <dataValidations disablePrompts="1" count="2">
    <dataValidation type="custom" allowBlank="1" showInputMessage="1" showErrorMessage="1" errorTitle="Entrada Inválida" error="Digite uma coordenada no formato decimal com vírgula, como -25.452204,-54.575824" sqref="I61" xr:uid="{5E3AF9D6-849D-43BF-BF15-F49E54BBBF5A}">
      <formula1>AND(ISNUMBER(LEFT(I61,FIND(",",I61)-1)*1),ISNUMBER(MID(I61,FIND(",",I61)+1,LEN(I61))*1))</formula1>
    </dataValidation>
    <dataValidation type="list" allowBlank="1" showInputMessage="1" showErrorMessage="1" sqref="B11:B60" xr:uid="{8EF2D1A7-C54E-448F-9CA7-4544AE715A29}">
      <formula1>INDIRECT($B$6)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DA92283-FA51-416F-BC95-A2116D3C9B4C}">
          <x14:formula1>
            <xm:f>Auxiliar!$A$2:$A$5</xm:f>
          </x14:formula1>
          <xm:sqref>D61:H61</xm:sqref>
        </x14:dataValidation>
        <x14:dataValidation type="list" allowBlank="1" showInputMessage="1" showErrorMessage="1" xr:uid="{68F767DF-D51F-48FE-AA65-FB3720B4233D}">
          <x14:formula1>
            <xm:f>Auxiliar!$F$2:$F$3</xm:f>
          </x14:formula1>
          <xm:sqref>B6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D300-3745-46B4-89DE-7041824FCBEC}">
  <dimension ref="A1:J70"/>
  <sheetViews>
    <sheetView showGridLines="0" zoomScaleNormal="100" workbookViewId="0">
      <selection activeCell="E35" sqref="E35"/>
    </sheetView>
  </sheetViews>
  <sheetFormatPr defaultRowHeight="15" x14ac:dyDescent="0.25"/>
  <cols>
    <col min="1" max="2" width="14.28515625" customWidth="1"/>
    <col min="3" max="3" width="26.42578125" customWidth="1"/>
    <col min="4" max="4" width="36.42578125" customWidth="1"/>
    <col min="5" max="5" width="74.42578125" bestFit="1" customWidth="1"/>
    <col min="6" max="6" width="74.42578125" customWidth="1"/>
    <col min="7" max="8" width="17" customWidth="1"/>
    <col min="9" max="9" width="18" customWidth="1"/>
    <col min="10" max="10" width="23.5703125" customWidth="1"/>
  </cols>
  <sheetData>
    <row r="1" spans="1:10" x14ac:dyDescent="0.25">
      <c r="A1" s="10"/>
      <c r="B1" s="11"/>
      <c r="C1" s="11"/>
      <c r="D1" s="11"/>
      <c r="E1" s="11"/>
      <c r="F1" s="11"/>
      <c r="G1" s="11"/>
      <c r="H1" s="11"/>
      <c r="I1" s="11"/>
      <c r="J1" s="21"/>
    </row>
    <row r="2" spans="1:10" ht="21" x14ac:dyDescent="0.35">
      <c r="A2" s="29"/>
      <c r="B2" s="66"/>
      <c r="D2" s="54" t="s">
        <v>652</v>
      </c>
      <c r="J2" s="23"/>
    </row>
    <row r="3" spans="1:10" ht="19.5" x14ac:dyDescent="0.3">
      <c r="A3" s="30"/>
      <c r="B3" s="67"/>
      <c r="D3" s="54" t="s">
        <v>0</v>
      </c>
      <c r="J3" s="23"/>
    </row>
    <row r="4" spans="1:10" ht="18.75" x14ac:dyDescent="0.3">
      <c r="A4" s="24"/>
      <c r="B4" s="25"/>
      <c r="C4" s="25"/>
      <c r="D4" s="54" t="s">
        <v>16</v>
      </c>
      <c r="E4" s="25"/>
      <c r="F4" s="25"/>
      <c r="G4" s="25"/>
      <c r="H4" s="25"/>
      <c r="I4" s="25"/>
      <c r="J4" s="26"/>
    </row>
    <row r="5" spans="1:10" x14ac:dyDescent="0.25">
      <c r="A5" s="9" t="s">
        <v>1</v>
      </c>
      <c r="B5" s="189" t="s">
        <v>2</v>
      </c>
      <c r="C5" s="190"/>
      <c r="D5" s="191"/>
      <c r="E5" s="138"/>
      <c r="F5" s="138"/>
      <c r="G5" s="138"/>
      <c r="H5" s="138"/>
      <c r="I5" s="138"/>
      <c r="J5" s="139"/>
    </row>
    <row r="6" spans="1:10" x14ac:dyDescent="0.25">
      <c r="A6" s="9" t="s">
        <v>3</v>
      </c>
      <c r="B6" s="125" t="s">
        <v>4</v>
      </c>
      <c r="C6" s="137"/>
      <c r="D6" s="136"/>
      <c r="E6" s="128"/>
      <c r="F6" s="128"/>
      <c r="G6" s="128"/>
      <c r="H6" s="128"/>
      <c r="I6" s="128"/>
      <c r="J6" s="126"/>
    </row>
    <row r="7" spans="1:10" x14ac:dyDescent="0.25">
      <c r="A7" s="9" t="s">
        <v>23</v>
      </c>
      <c r="B7" s="144">
        <v>45999</v>
      </c>
      <c r="C7" s="185"/>
      <c r="D7" s="186"/>
      <c r="E7" s="186"/>
      <c r="F7" s="186"/>
      <c r="G7" s="186"/>
      <c r="H7" s="186"/>
      <c r="I7" s="186"/>
      <c r="J7" s="187"/>
    </row>
    <row r="8" spans="1:10" ht="9" customHeight="1" x14ac:dyDescent="0.25">
      <c r="A8" s="141"/>
      <c r="B8" s="142"/>
      <c r="C8" s="140"/>
      <c r="D8" s="140"/>
      <c r="E8" s="140"/>
      <c r="F8" s="140"/>
      <c r="G8" s="140"/>
      <c r="H8" s="140"/>
      <c r="I8" s="140"/>
      <c r="J8" s="143"/>
    </row>
    <row r="9" spans="1:10" ht="24" customHeight="1" x14ac:dyDescent="0.25">
      <c r="A9" s="168" t="s">
        <v>16</v>
      </c>
      <c r="B9" s="169"/>
      <c r="C9" s="169"/>
      <c r="D9" s="169"/>
      <c r="E9" s="169"/>
      <c r="F9" s="169"/>
      <c r="G9" s="169"/>
      <c r="H9" s="169"/>
      <c r="I9" s="169"/>
      <c r="J9" s="169"/>
    </row>
    <row r="10" spans="1:10" x14ac:dyDescent="0.25">
      <c r="A10" s="12" t="s">
        <v>51</v>
      </c>
      <c r="B10" s="12" t="s">
        <v>26</v>
      </c>
      <c r="C10" s="12" t="s">
        <v>27</v>
      </c>
      <c r="D10" s="59" t="s">
        <v>75</v>
      </c>
      <c r="E10" s="59" t="s">
        <v>76</v>
      </c>
      <c r="F10" s="59" t="s">
        <v>55</v>
      </c>
      <c r="G10" s="59" t="s">
        <v>67</v>
      </c>
      <c r="H10" s="59" t="s">
        <v>68</v>
      </c>
      <c r="I10" s="12" t="s">
        <v>69</v>
      </c>
      <c r="J10" s="12" t="s">
        <v>9</v>
      </c>
    </row>
    <row r="11" spans="1:10" ht="75" x14ac:dyDescent="0.25">
      <c r="A11" s="103">
        <v>1</v>
      </c>
      <c r="B11" s="104" t="s">
        <v>57</v>
      </c>
      <c r="C11" s="103" t="s">
        <v>60</v>
      </c>
      <c r="D11" s="103" t="s">
        <v>77</v>
      </c>
      <c r="E11" s="106" t="s">
        <v>78</v>
      </c>
      <c r="F11" s="106" t="s">
        <v>79</v>
      </c>
      <c r="G11" s="103">
        <v>50</v>
      </c>
      <c r="H11" s="103" t="s">
        <v>80</v>
      </c>
      <c r="I11" s="107">
        <v>10000</v>
      </c>
      <c r="J11" s="107">
        <f>I11*G11</f>
        <v>500000</v>
      </c>
    </row>
    <row r="12" spans="1:10" ht="30" x14ac:dyDescent="0.25">
      <c r="A12" s="103">
        <v>2</v>
      </c>
      <c r="B12" s="104" t="s">
        <v>57</v>
      </c>
      <c r="C12" s="103" t="s">
        <v>60</v>
      </c>
      <c r="D12" s="103" t="s">
        <v>81</v>
      </c>
      <c r="E12" s="106" t="s">
        <v>82</v>
      </c>
      <c r="F12" s="105" t="s">
        <v>83</v>
      </c>
      <c r="G12" s="103">
        <v>50</v>
      </c>
      <c r="H12" s="103" t="s">
        <v>72</v>
      </c>
      <c r="I12" s="107">
        <v>18000</v>
      </c>
      <c r="J12" s="107">
        <f t="shared" ref="J12:J60" si="0">I12*G12</f>
        <v>900000</v>
      </c>
    </row>
    <row r="13" spans="1:10" x14ac:dyDescent="0.25">
      <c r="A13" s="103">
        <v>3</v>
      </c>
      <c r="B13" s="104" t="s">
        <v>57</v>
      </c>
      <c r="C13" s="103" t="s">
        <v>60</v>
      </c>
      <c r="D13" s="103" t="s">
        <v>84</v>
      </c>
      <c r="E13" s="106" t="s">
        <v>85</v>
      </c>
      <c r="F13" s="105" t="s">
        <v>83</v>
      </c>
      <c r="G13" s="103">
        <v>60</v>
      </c>
      <c r="H13" s="103" t="s">
        <v>72</v>
      </c>
      <c r="I13" s="107">
        <v>3200</v>
      </c>
      <c r="J13" s="107">
        <f t="shared" si="0"/>
        <v>192000</v>
      </c>
    </row>
    <row r="14" spans="1:10" x14ac:dyDescent="0.25">
      <c r="A14" s="103">
        <v>4</v>
      </c>
      <c r="B14" s="104" t="s">
        <v>57</v>
      </c>
      <c r="C14" s="103" t="s">
        <v>60</v>
      </c>
      <c r="D14" s="103" t="s">
        <v>86</v>
      </c>
      <c r="E14" s="106" t="s">
        <v>87</v>
      </c>
      <c r="F14" s="105" t="s">
        <v>83</v>
      </c>
      <c r="G14" s="103">
        <v>150</v>
      </c>
      <c r="H14" s="103" t="s">
        <v>72</v>
      </c>
      <c r="I14" s="107">
        <v>1150</v>
      </c>
      <c r="J14" s="107">
        <f t="shared" si="0"/>
        <v>172500</v>
      </c>
    </row>
    <row r="15" spans="1:10" x14ac:dyDescent="0.25">
      <c r="A15" s="103">
        <v>5</v>
      </c>
      <c r="B15" s="104" t="s">
        <v>57</v>
      </c>
      <c r="C15" s="103" t="s">
        <v>60</v>
      </c>
      <c r="D15" s="103" t="s">
        <v>88</v>
      </c>
      <c r="E15" s="106" t="s">
        <v>89</v>
      </c>
      <c r="F15" s="105" t="s">
        <v>83</v>
      </c>
      <c r="G15" s="103">
        <v>10</v>
      </c>
      <c r="H15" s="103" t="s">
        <v>73</v>
      </c>
      <c r="I15" s="107">
        <v>25000</v>
      </c>
      <c r="J15" s="107">
        <f t="shared" si="0"/>
        <v>250000</v>
      </c>
    </row>
    <row r="16" spans="1:10" x14ac:dyDescent="0.25">
      <c r="A16" s="103">
        <v>6</v>
      </c>
      <c r="B16" s="104" t="s">
        <v>57</v>
      </c>
      <c r="C16" s="103" t="s">
        <v>60</v>
      </c>
      <c r="D16" s="103" t="s">
        <v>90</v>
      </c>
      <c r="E16" s="106" t="s">
        <v>91</v>
      </c>
      <c r="F16" s="105" t="s">
        <v>83</v>
      </c>
      <c r="G16" s="103">
        <v>30</v>
      </c>
      <c r="H16" s="103" t="s">
        <v>72</v>
      </c>
      <c r="I16" s="107">
        <v>12000</v>
      </c>
      <c r="J16" s="107">
        <f t="shared" si="0"/>
        <v>360000</v>
      </c>
    </row>
    <row r="17" spans="1:10" x14ac:dyDescent="0.25">
      <c r="A17" s="103">
        <v>7</v>
      </c>
      <c r="B17" s="104" t="s">
        <v>57</v>
      </c>
      <c r="C17" s="103" t="s">
        <v>60</v>
      </c>
      <c r="D17" s="103" t="s">
        <v>92</v>
      </c>
      <c r="E17" s="106" t="s">
        <v>93</v>
      </c>
      <c r="F17" s="105" t="s">
        <v>83</v>
      </c>
      <c r="G17" s="103">
        <v>20</v>
      </c>
      <c r="H17" s="103" t="s">
        <v>94</v>
      </c>
      <c r="I17" s="107">
        <v>18000</v>
      </c>
      <c r="J17" s="107">
        <f t="shared" si="0"/>
        <v>360000</v>
      </c>
    </row>
    <row r="18" spans="1:10" x14ac:dyDescent="0.25">
      <c r="A18" s="103">
        <v>8</v>
      </c>
      <c r="B18" s="104" t="s">
        <v>57</v>
      </c>
      <c r="C18" s="103" t="s">
        <v>60</v>
      </c>
      <c r="D18" s="103" t="s">
        <v>95</v>
      </c>
      <c r="E18" s="106" t="s">
        <v>96</v>
      </c>
      <c r="F18" s="105" t="s">
        <v>83</v>
      </c>
      <c r="G18" s="103">
        <v>20</v>
      </c>
      <c r="H18" s="103" t="s">
        <v>72</v>
      </c>
      <c r="I18" s="107">
        <v>22000</v>
      </c>
      <c r="J18" s="107">
        <f t="shared" si="0"/>
        <v>440000</v>
      </c>
    </row>
    <row r="19" spans="1:10" ht="30" x14ac:dyDescent="0.25">
      <c r="A19" s="103">
        <v>9</v>
      </c>
      <c r="B19" s="104" t="s">
        <v>57</v>
      </c>
      <c r="C19" s="103" t="s">
        <v>60</v>
      </c>
      <c r="D19" s="103" t="s">
        <v>97</v>
      </c>
      <c r="E19" s="106" t="s">
        <v>98</v>
      </c>
      <c r="F19" s="105" t="s">
        <v>83</v>
      </c>
      <c r="G19" s="103">
        <v>20</v>
      </c>
      <c r="H19" s="103" t="s">
        <v>94</v>
      </c>
      <c r="I19" s="107">
        <v>35000</v>
      </c>
      <c r="J19" s="107">
        <f t="shared" si="0"/>
        <v>700000</v>
      </c>
    </row>
    <row r="20" spans="1:10" x14ac:dyDescent="0.25">
      <c r="A20" s="103">
        <v>10</v>
      </c>
      <c r="B20" s="104" t="s">
        <v>57</v>
      </c>
      <c r="C20" s="103" t="s">
        <v>60</v>
      </c>
      <c r="D20" s="103" t="s">
        <v>99</v>
      </c>
      <c r="E20" s="106" t="s">
        <v>100</v>
      </c>
      <c r="F20" s="105" t="s">
        <v>83</v>
      </c>
      <c r="G20" s="103">
        <v>10</v>
      </c>
      <c r="H20" s="103" t="s">
        <v>72</v>
      </c>
      <c r="I20" s="107">
        <v>28000</v>
      </c>
      <c r="J20" s="107">
        <f t="shared" si="0"/>
        <v>280000</v>
      </c>
    </row>
    <row r="21" spans="1:10" x14ac:dyDescent="0.25">
      <c r="A21" s="103">
        <v>11</v>
      </c>
      <c r="B21" s="104" t="s">
        <v>57</v>
      </c>
      <c r="C21" s="103" t="s">
        <v>60</v>
      </c>
      <c r="D21" s="103" t="s">
        <v>101</v>
      </c>
      <c r="E21" s="106" t="s">
        <v>102</v>
      </c>
      <c r="F21" s="105" t="s">
        <v>83</v>
      </c>
      <c r="G21" s="103">
        <v>10</v>
      </c>
      <c r="H21" s="103" t="s">
        <v>72</v>
      </c>
      <c r="I21" s="107">
        <v>120000</v>
      </c>
      <c r="J21" s="107">
        <f t="shared" si="0"/>
        <v>1200000</v>
      </c>
    </row>
    <row r="22" spans="1:10" x14ac:dyDescent="0.25">
      <c r="A22" s="103">
        <v>12</v>
      </c>
      <c r="B22" s="104" t="s">
        <v>57</v>
      </c>
      <c r="C22" s="103" t="s">
        <v>60</v>
      </c>
      <c r="D22" s="103" t="s">
        <v>103</v>
      </c>
      <c r="E22" s="106" t="s">
        <v>104</v>
      </c>
      <c r="F22" s="105" t="s">
        <v>83</v>
      </c>
      <c r="G22" s="103">
        <v>10</v>
      </c>
      <c r="H22" s="103" t="s">
        <v>94</v>
      </c>
      <c r="I22" s="107">
        <v>40000</v>
      </c>
      <c r="J22" s="107">
        <f t="shared" si="0"/>
        <v>400000</v>
      </c>
    </row>
    <row r="23" spans="1:10" x14ac:dyDescent="0.25">
      <c r="A23" s="103">
        <v>13</v>
      </c>
      <c r="B23" s="104" t="s">
        <v>57</v>
      </c>
      <c r="C23" s="103" t="s">
        <v>60</v>
      </c>
      <c r="D23" s="103" t="s">
        <v>105</v>
      </c>
      <c r="E23" s="106" t="s">
        <v>106</v>
      </c>
      <c r="F23" s="105" t="s">
        <v>83</v>
      </c>
      <c r="G23" s="103">
        <v>50</v>
      </c>
      <c r="H23" s="103" t="s">
        <v>72</v>
      </c>
      <c r="I23" s="107">
        <v>3500</v>
      </c>
      <c r="J23" s="107">
        <f t="shared" si="0"/>
        <v>175000</v>
      </c>
    </row>
    <row r="24" spans="1:10" x14ac:dyDescent="0.25">
      <c r="A24" s="103">
        <v>14</v>
      </c>
      <c r="B24" s="104" t="s">
        <v>57</v>
      </c>
      <c r="C24" s="103" t="s">
        <v>60</v>
      </c>
      <c r="D24" s="103" t="s">
        <v>107</v>
      </c>
      <c r="E24" s="106" t="s">
        <v>108</v>
      </c>
      <c r="F24" s="105" t="s">
        <v>83</v>
      </c>
      <c r="G24" s="103">
        <v>10</v>
      </c>
      <c r="H24" s="103" t="s">
        <v>73</v>
      </c>
      <c r="I24" s="107">
        <v>15000</v>
      </c>
      <c r="J24" s="107">
        <f t="shared" si="0"/>
        <v>150000</v>
      </c>
    </row>
    <row r="25" spans="1:10" x14ac:dyDescent="0.25">
      <c r="A25" s="103">
        <v>15</v>
      </c>
      <c r="B25" s="104" t="s">
        <v>57</v>
      </c>
      <c r="C25" s="103" t="s">
        <v>60</v>
      </c>
      <c r="D25" s="103" t="s">
        <v>109</v>
      </c>
      <c r="E25" s="106" t="s">
        <v>110</v>
      </c>
      <c r="F25" s="105" t="s">
        <v>83</v>
      </c>
      <c r="G25" s="103">
        <v>5</v>
      </c>
      <c r="H25" s="103" t="s">
        <v>72</v>
      </c>
      <c r="I25" s="107">
        <v>22000</v>
      </c>
      <c r="J25" s="107">
        <f t="shared" si="0"/>
        <v>110000</v>
      </c>
    </row>
    <row r="26" spans="1:10" x14ac:dyDescent="0.25">
      <c r="A26" s="103">
        <v>16</v>
      </c>
      <c r="B26" s="104" t="s">
        <v>57</v>
      </c>
      <c r="C26" s="103" t="s">
        <v>60</v>
      </c>
      <c r="D26" s="103" t="s">
        <v>111</v>
      </c>
      <c r="E26" s="106" t="s">
        <v>112</v>
      </c>
      <c r="F26" s="105" t="s">
        <v>83</v>
      </c>
      <c r="G26" s="103">
        <v>10</v>
      </c>
      <c r="H26" s="103" t="s">
        <v>72</v>
      </c>
      <c r="I26" s="107">
        <v>18000</v>
      </c>
      <c r="J26" s="107">
        <f t="shared" si="0"/>
        <v>180000</v>
      </c>
    </row>
    <row r="27" spans="1:10" x14ac:dyDescent="0.25">
      <c r="A27" s="103">
        <v>17</v>
      </c>
      <c r="B27" s="104" t="s">
        <v>57</v>
      </c>
      <c r="C27" s="103" t="s">
        <v>60</v>
      </c>
      <c r="D27" s="103" t="s">
        <v>113</v>
      </c>
      <c r="E27" s="106" t="s">
        <v>114</v>
      </c>
      <c r="F27" s="105" t="s">
        <v>83</v>
      </c>
      <c r="G27" s="103">
        <v>10</v>
      </c>
      <c r="H27" s="103" t="s">
        <v>72</v>
      </c>
      <c r="I27" s="107">
        <v>9000</v>
      </c>
      <c r="J27" s="107">
        <f t="shared" si="0"/>
        <v>90000</v>
      </c>
    </row>
    <row r="28" spans="1:10" x14ac:dyDescent="0.25">
      <c r="A28" s="103">
        <v>18</v>
      </c>
      <c r="B28" s="104" t="s">
        <v>57</v>
      </c>
      <c r="C28" s="103" t="s">
        <v>60</v>
      </c>
      <c r="D28" s="103" t="s">
        <v>115</v>
      </c>
      <c r="E28" s="106" t="s">
        <v>116</v>
      </c>
      <c r="F28" s="105" t="s">
        <v>83</v>
      </c>
      <c r="G28" s="103">
        <v>10</v>
      </c>
      <c r="H28" s="103" t="s">
        <v>117</v>
      </c>
      <c r="I28" s="107">
        <v>25000</v>
      </c>
      <c r="J28" s="107">
        <f t="shared" si="0"/>
        <v>250000</v>
      </c>
    </row>
    <row r="29" spans="1:10" x14ac:dyDescent="0.25">
      <c r="A29" s="103">
        <v>19</v>
      </c>
      <c r="B29" s="104" t="s">
        <v>57</v>
      </c>
      <c r="C29" s="103" t="s">
        <v>60</v>
      </c>
      <c r="D29" s="103" t="s">
        <v>118</v>
      </c>
      <c r="E29" s="106" t="s">
        <v>119</v>
      </c>
      <c r="F29" s="105" t="s">
        <v>83</v>
      </c>
      <c r="G29" s="103">
        <v>10</v>
      </c>
      <c r="H29" s="103" t="s">
        <v>73</v>
      </c>
      <c r="I29" s="107">
        <v>45000</v>
      </c>
      <c r="J29" s="107">
        <f t="shared" si="0"/>
        <v>450000</v>
      </c>
    </row>
    <row r="30" spans="1:10" x14ac:dyDescent="0.25">
      <c r="A30" s="103">
        <v>20</v>
      </c>
      <c r="B30" s="104"/>
      <c r="C30" s="103"/>
      <c r="D30" s="103"/>
      <c r="E30" s="106"/>
      <c r="F30" s="106"/>
      <c r="G30" s="103"/>
      <c r="H30" s="103"/>
      <c r="I30" s="107"/>
      <c r="J30" s="107">
        <f t="shared" si="0"/>
        <v>0</v>
      </c>
    </row>
    <row r="31" spans="1:10" x14ac:dyDescent="0.25">
      <c r="A31" s="103">
        <v>21</v>
      </c>
      <c r="B31" s="104"/>
      <c r="C31" s="103"/>
      <c r="D31" s="103"/>
      <c r="E31" s="106"/>
      <c r="F31" s="106"/>
      <c r="G31" s="103"/>
      <c r="H31" s="103"/>
      <c r="I31" s="107"/>
      <c r="J31" s="107">
        <f t="shared" si="0"/>
        <v>0</v>
      </c>
    </row>
    <row r="32" spans="1:10" x14ac:dyDescent="0.25">
      <c r="A32" s="103">
        <v>22</v>
      </c>
      <c r="B32" s="104"/>
      <c r="C32" s="103"/>
      <c r="D32" s="103"/>
      <c r="E32" s="106"/>
      <c r="F32" s="106"/>
      <c r="G32" s="103"/>
      <c r="H32" s="103"/>
      <c r="I32" s="107"/>
      <c r="J32" s="107">
        <f t="shared" si="0"/>
        <v>0</v>
      </c>
    </row>
    <row r="33" spans="1:10" x14ac:dyDescent="0.25">
      <c r="A33" s="103">
        <v>23</v>
      </c>
      <c r="B33" s="104"/>
      <c r="C33" s="103"/>
      <c r="D33" s="103"/>
      <c r="E33" s="106"/>
      <c r="F33" s="106"/>
      <c r="G33" s="103"/>
      <c r="H33" s="103"/>
      <c r="I33" s="107"/>
      <c r="J33" s="107">
        <f t="shared" si="0"/>
        <v>0</v>
      </c>
    </row>
    <row r="34" spans="1:10" x14ac:dyDescent="0.25">
      <c r="A34" s="103">
        <v>24</v>
      </c>
      <c r="B34" s="104"/>
      <c r="C34" s="103"/>
      <c r="D34" s="103"/>
      <c r="E34" s="106"/>
      <c r="F34" s="106"/>
      <c r="G34" s="103"/>
      <c r="H34" s="103"/>
      <c r="I34" s="107"/>
      <c r="J34" s="107">
        <f t="shared" si="0"/>
        <v>0</v>
      </c>
    </row>
    <row r="35" spans="1:10" x14ac:dyDescent="0.25">
      <c r="A35" s="103">
        <v>25</v>
      </c>
      <c r="B35" s="104"/>
      <c r="C35" s="103"/>
      <c r="D35" s="103"/>
      <c r="E35" s="106"/>
      <c r="F35" s="106"/>
      <c r="G35" s="103"/>
      <c r="H35" s="103"/>
      <c r="I35" s="107"/>
      <c r="J35" s="107">
        <f t="shared" si="0"/>
        <v>0</v>
      </c>
    </row>
    <row r="36" spans="1:10" x14ac:dyDescent="0.25">
      <c r="A36" s="103">
        <v>26</v>
      </c>
      <c r="B36" s="104"/>
      <c r="C36" s="103"/>
      <c r="D36" s="103"/>
      <c r="E36" s="106"/>
      <c r="F36" s="106"/>
      <c r="G36" s="103"/>
      <c r="H36" s="103"/>
      <c r="I36" s="107"/>
      <c r="J36" s="107">
        <f t="shared" si="0"/>
        <v>0</v>
      </c>
    </row>
    <row r="37" spans="1:10" x14ac:dyDescent="0.25">
      <c r="A37" s="103">
        <v>27</v>
      </c>
      <c r="B37" s="104"/>
      <c r="C37" s="103"/>
      <c r="D37" s="103"/>
      <c r="E37" s="106"/>
      <c r="F37" s="106"/>
      <c r="G37" s="103"/>
      <c r="H37" s="103"/>
      <c r="I37" s="107"/>
      <c r="J37" s="107">
        <f t="shared" si="0"/>
        <v>0</v>
      </c>
    </row>
    <row r="38" spans="1:10" x14ac:dyDescent="0.25">
      <c r="A38" s="103">
        <v>28</v>
      </c>
      <c r="B38" s="104"/>
      <c r="C38" s="103"/>
      <c r="D38" s="103"/>
      <c r="E38" s="106"/>
      <c r="F38" s="106"/>
      <c r="G38" s="103"/>
      <c r="H38" s="103"/>
      <c r="I38" s="107"/>
      <c r="J38" s="107">
        <f t="shared" si="0"/>
        <v>0</v>
      </c>
    </row>
    <row r="39" spans="1:10" x14ac:dyDescent="0.25">
      <c r="A39" s="103">
        <v>29</v>
      </c>
      <c r="B39" s="104"/>
      <c r="C39" s="103"/>
      <c r="D39" s="103"/>
      <c r="E39" s="106"/>
      <c r="F39" s="106"/>
      <c r="G39" s="103"/>
      <c r="H39" s="103"/>
      <c r="I39" s="107"/>
      <c r="J39" s="107">
        <f t="shared" si="0"/>
        <v>0</v>
      </c>
    </row>
    <row r="40" spans="1:10" x14ac:dyDescent="0.25">
      <c r="A40" s="103">
        <v>30</v>
      </c>
      <c r="B40" s="104"/>
      <c r="C40" s="103"/>
      <c r="D40" s="103"/>
      <c r="E40" s="106"/>
      <c r="F40" s="106"/>
      <c r="G40" s="103"/>
      <c r="H40" s="103"/>
      <c r="I40" s="107"/>
      <c r="J40" s="107">
        <f t="shared" si="0"/>
        <v>0</v>
      </c>
    </row>
    <row r="41" spans="1:10" x14ac:dyDescent="0.25">
      <c r="A41" s="103">
        <v>31</v>
      </c>
      <c r="B41" s="104"/>
      <c r="C41" s="103"/>
      <c r="D41" s="103"/>
      <c r="E41" s="106"/>
      <c r="F41" s="106"/>
      <c r="G41" s="103"/>
      <c r="H41" s="103"/>
      <c r="I41" s="107"/>
      <c r="J41" s="107">
        <f t="shared" si="0"/>
        <v>0</v>
      </c>
    </row>
    <row r="42" spans="1:10" x14ac:dyDescent="0.25">
      <c r="A42" s="103">
        <v>32</v>
      </c>
      <c r="B42" s="104"/>
      <c r="C42" s="103"/>
      <c r="D42" s="103"/>
      <c r="E42" s="106"/>
      <c r="F42" s="106"/>
      <c r="G42" s="103"/>
      <c r="H42" s="103"/>
      <c r="I42" s="107"/>
      <c r="J42" s="107">
        <f t="shared" si="0"/>
        <v>0</v>
      </c>
    </row>
    <row r="43" spans="1:10" x14ac:dyDescent="0.25">
      <c r="A43" s="103">
        <v>33</v>
      </c>
      <c r="B43" s="104"/>
      <c r="C43" s="103"/>
      <c r="D43" s="103"/>
      <c r="E43" s="106"/>
      <c r="F43" s="106"/>
      <c r="G43" s="103"/>
      <c r="H43" s="103"/>
      <c r="I43" s="107"/>
      <c r="J43" s="107">
        <f t="shared" si="0"/>
        <v>0</v>
      </c>
    </row>
    <row r="44" spans="1:10" x14ac:dyDescent="0.25">
      <c r="A44" s="103">
        <v>34</v>
      </c>
      <c r="B44" s="104"/>
      <c r="C44" s="103"/>
      <c r="D44" s="103"/>
      <c r="E44" s="106"/>
      <c r="F44" s="106"/>
      <c r="G44" s="103"/>
      <c r="H44" s="103"/>
      <c r="I44" s="107"/>
      <c r="J44" s="107">
        <f t="shared" si="0"/>
        <v>0</v>
      </c>
    </row>
    <row r="45" spans="1:10" x14ac:dyDescent="0.25">
      <c r="A45" s="103">
        <v>35</v>
      </c>
      <c r="B45" s="104"/>
      <c r="C45" s="103"/>
      <c r="D45" s="103"/>
      <c r="E45" s="106"/>
      <c r="F45" s="106"/>
      <c r="G45" s="103"/>
      <c r="H45" s="103"/>
      <c r="I45" s="107"/>
      <c r="J45" s="107">
        <f t="shared" si="0"/>
        <v>0</v>
      </c>
    </row>
    <row r="46" spans="1:10" x14ac:dyDescent="0.25">
      <c r="A46" s="103">
        <v>36</v>
      </c>
      <c r="B46" s="104"/>
      <c r="C46" s="103"/>
      <c r="D46" s="103"/>
      <c r="E46" s="106"/>
      <c r="F46" s="106"/>
      <c r="G46" s="103"/>
      <c r="H46" s="103"/>
      <c r="I46" s="107"/>
      <c r="J46" s="107">
        <f t="shared" si="0"/>
        <v>0</v>
      </c>
    </row>
    <row r="47" spans="1:10" x14ac:dyDescent="0.25">
      <c r="A47" s="103">
        <v>37</v>
      </c>
      <c r="B47" s="104"/>
      <c r="C47" s="103"/>
      <c r="D47" s="103"/>
      <c r="E47" s="106"/>
      <c r="F47" s="106"/>
      <c r="G47" s="103"/>
      <c r="H47" s="103"/>
      <c r="I47" s="107"/>
      <c r="J47" s="107">
        <f t="shared" si="0"/>
        <v>0</v>
      </c>
    </row>
    <row r="48" spans="1:10" x14ac:dyDescent="0.25">
      <c r="A48" s="103">
        <v>38</v>
      </c>
      <c r="B48" s="104"/>
      <c r="C48" s="103"/>
      <c r="D48" s="103"/>
      <c r="E48" s="106"/>
      <c r="F48" s="106"/>
      <c r="G48" s="103"/>
      <c r="H48" s="103"/>
      <c r="I48" s="107"/>
      <c r="J48" s="107">
        <f t="shared" si="0"/>
        <v>0</v>
      </c>
    </row>
    <row r="49" spans="1:10" x14ac:dyDescent="0.25">
      <c r="A49" s="103">
        <v>39</v>
      </c>
      <c r="B49" s="104"/>
      <c r="C49" s="103"/>
      <c r="D49" s="103"/>
      <c r="E49" s="106"/>
      <c r="F49" s="106"/>
      <c r="G49" s="103"/>
      <c r="H49" s="103"/>
      <c r="I49" s="107"/>
      <c r="J49" s="107">
        <f t="shared" si="0"/>
        <v>0</v>
      </c>
    </row>
    <row r="50" spans="1:10" x14ac:dyDescent="0.25">
      <c r="A50" s="103">
        <v>40</v>
      </c>
      <c r="B50" s="104"/>
      <c r="C50" s="103"/>
      <c r="D50" s="103"/>
      <c r="E50" s="106"/>
      <c r="F50" s="106"/>
      <c r="G50" s="103"/>
      <c r="H50" s="103"/>
      <c r="I50" s="107"/>
      <c r="J50" s="107">
        <f t="shared" si="0"/>
        <v>0</v>
      </c>
    </row>
    <row r="51" spans="1:10" x14ac:dyDescent="0.25">
      <c r="A51" s="103">
        <v>41</v>
      </c>
      <c r="B51" s="104"/>
      <c r="C51" s="103"/>
      <c r="D51" s="103"/>
      <c r="E51" s="106"/>
      <c r="F51" s="106"/>
      <c r="G51" s="103"/>
      <c r="H51" s="103"/>
      <c r="I51" s="107"/>
      <c r="J51" s="107">
        <f t="shared" si="0"/>
        <v>0</v>
      </c>
    </row>
    <row r="52" spans="1:10" x14ac:dyDescent="0.25">
      <c r="A52" s="103">
        <v>42</v>
      </c>
      <c r="B52" s="104"/>
      <c r="C52" s="103"/>
      <c r="D52" s="103"/>
      <c r="E52" s="106"/>
      <c r="F52" s="106"/>
      <c r="G52" s="103"/>
      <c r="H52" s="103"/>
      <c r="I52" s="107"/>
      <c r="J52" s="107">
        <f t="shared" si="0"/>
        <v>0</v>
      </c>
    </row>
    <row r="53" spans="1:10" x14ac:dyDescent="0.25">
      <c r="A53" s="103">
        <v>43</v>
      </c>
      <c r="B53" s="104"/>
      <c r="C53" s="103"/>
      <c r="D53" s="103"/>
      <c r="E53" s="106"/>
      <c r="F53" s="106"/>
      <c r="G53" s="103"/>
      <c r="H53" s="103"/>
      <c r="I53" s="107"/>
      <c r="J53" s="107">
        <f t="shared" si="0"/>
        <v>0</v>
      </c>
    </row>
    <row r="54" spans="1:10" x14ac:dyDescent="0.25">
      <c r="A54" s="103">
        <v>44</v>
      </c>
      <c r="B54" s="104"/>
      <c r="C54" s="103"/>
      <c r="D54" s="103"/>
      <c r="E54" s="106"/>
      <c r="F54" s="106"/>
      <c r="G54" s="103"/>
      <c r="H54" s="103"/>
      <c r="I54" s="107"/>
      <c r="J54" s="107">
        <f t="shared" si="0"/>
        <v>0</v>
      </c>
    </row>
    <row r="55" spans="1:10" x14ac:dyDescent="0.25">
      <c r="A55" s="103">
        <v>45</v>
      </c>
      <c r="B55" s="104"/>
      <c r="C55" s="103"/>
      <c r="D55" s="103"/>
      <c r="E55" s="106"/>
      <c r="F55" s="106"/>
      <c r="G55" s="103"/>
      <c r="H55" s="103"/>
      <c r="I55" s="107"/>
      <c r="J55" s="107">
        <f t="shared" si="0"/>
        <v>0</v>
      </c>
    </row>
    <row r="56" spans="1:10" x14ac:dyDescent="0.25">
      <c r="A56" s="103">
        <v>46</v>
      </c>
      <c r="B56" s="104"/>
      <c r="C56" s="103"/>
      <c r="D56" s="103"/>
      <c r="E56" s="106"/>
      <c r="F56" s="106"/>
      <c r="G56" s="103"/>
      <c r="H56" s="103"/>
      <c r="I56" s="107"/>
      <c r="J56" s="107">
        <f t="shared" si="0"/>
        <v>0</v>
      </c>
    </row>
    <row r="57" spans="1:10" x14ac:dyDescent="0.25">
      <c r="A57" s="103">
        <v>47</v>
      </c>
      <c r="B57" s="104"/>
      <c r="C57" s="103"/>
      <c r="D57" s="103"/>
      <c r="E57" s="106"/>
      <c r="F57" s="106"/>
      <c r="G57" s="103"/>
      <c r="H57" s="103"/>
      <c r="I57" s="107"/>
      <c r="J57" s="107">
        <f t="shared" si="0"/>
        <v>0</v>
      </c>
    </row>
    <row r="58" spans="1:10" x14ac:dyDescent="0.25">
      <c r="A58" s="103">
        <v>48</v>
      </c>
      <c r="B58" s="104"/>
      <c r="C58" s="103"/>
      <c r="D58" s="103"/>
      <c r="E58" s="106"/>
      <c r="F58" s="106"/>
      <c r="G58" s="103"/>
      <c r="H58" s="103"/>
      <c r="I58" s="107"/>
      <c r="J58" s="107">
        <f t="shared" si="0"/>
        <v>0</v>
      </c>
    </row>
    <row r="59" spans="1:10" x14ac:dyDescent="0.25">
      <c r="A59" s="103">
        <v>49</v>
      </c>
      <c r="B59" s="104"/>
      <c r="C59" s="103"/>
      <c r="D59" s="103"/>
      <c r="E59" s="106"/>
      <c r="F59" s="106"/>
      <c r="G59" s="103"/>
      <c r="H59" s="103"/>
      <c r="I59" s="107"/>
      <c r="J59" s="107">
        <f t="shared" si="0"/>
        <v>0</v>
      </c>
    </row>
    <row r="60" spans="1:10" x14ac:dyDescent="0.25">
      <c r="A60" s="103">
        <v>50</v>
      </c>
      <c r="B60" s="104"/>
      <c r="C60" s="103"/>
      <c r="D60" s="103"/>
      <c r="E60" s="106"/>
      <c r="F60" s="106"/>
      <c r="G60" s="103"/>
      <c r="H60" s="103"/>
      <c r="I60" s="107"/>
      <c r="J60" s="107">
        <f t="shared" si="0"/>
        <v>0</v>
      </c>
    </row>
    <row r="61" spans="1:10" ht="15.75" x14ac:dyDescent="0.25">
      <c r="A61" s="42" t="s">
        <v>14</v>
      </c>
      <c r="B61" s="43"/>
      <c r="C61" s="43"/>
      <c r="D61" s="62"/>
      <c r="E61" s="62"/>
      <c r="F61" s="62"/>
      <c r="G61" s="62"/>
      <c r="H61" s="62"/>
      <c r="I61" s="62"/>
      <c r="J61" s="63">
        <f>SUM(J11:J60)</f>
        <v>7159500</v>
      </c>
    </row>
    <row r="62" spans="1:10" x14ac:dyDescent="0.25">
      <c r="A62" s="31"/>
      <c r="B62" s="61"/>
      <c r="C62" s="27"/>
      <c r="D62" s="27"/>
      <c r="E62" s="27"/>
      <c r="F62" s="27"/>
      <c r="G62" s="27"/>
      <c r="H62" s="27"/>
      <c r="I62" s="27"/>
      <c r="J62" s="44"/>
    </row>
    <row r="63" spans="1:10" x14ac:dyDescent="0.25">
      <c r="A63" s="31" t="s">
        <v>17</v>
      </c>
      <c r="B63" s="61"/>
      <c r="C63" s="11"/>
      <c r="D63" s="11"/>
      <c r="E63" s="11"/>
      <c r="F63" s="11"/>
      <c r="G63" s="11"/>
      <c r="H63" s="11"/>
      <c r="I63" s="11"/>
      <c r="J63" s="21"/>
    </row>
    <row r="64" spans="1:10" ht="15.75" x14ac:dyDescent="0.25">
      <c r="A64" s="97" t="s">
        <v>18</v>
      </c>
      <c r="B64" s="3"/>
      <c r="J64" s="23"/>
    </row>
    <row r="65" spans="1:10" ht="15.75" x14ac:dyDescent="0.25">
      <c r="A65" s="97"/>
      <c r="B65" s="3"/>
      <c r="J65" s="23"/>
    </row>
    <row r="66" spans="1:10" x14ac:dyDescent="0.25">
      <c r="A66" s="32"/>
      <c r="B66" s="3"/>
      <c r="J66" s="23"/>
    </row>
    <row r="67" spans="1:10" x14ac:dyDescent="0.25">
      <c r="A67" s="32"/>
      <c r="B67" s="3"/>
      <c r="J67" s="23"/>
    </row>
    <row r="68" spans="1:10" x14ac:dyDescent="0.25">
      <c r="A68" s="22"/>
      <c r="J68" s="23"/>
    </row>
    <row r="69" spans="1:10" x14ac:dyDescent="0.25">
      <c r="A69" s="22"/>
      <c r="J69" s="23"/>
    </row>
    <row r="70" spans="1:10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26"/>
    </row>
  </sheetData>
  <mergeCells count="3">
    <mergeCell ref="A9:J9"/>
    <mergeCell ref="B5:D5"/>
    <mergeCell ref="C7:J7"/>
  </mergeCells>
  <dataValidations count="2">
    <dataValidation type="custom" allowBlank="1" showInputMessage="1" showErrorMessage="1" errorTitle="Entrada Inválida" error="Digite uma coordenada no formato decimal com vírgula, como -25.452204,-54.575824" sqref="I61" xr:uid="{359D8175-4F22-4C9B-A06F-B3C2DF7FDDCB}">
      <formula1>AND(ISNUMBER(LEFT(I61,FIND(",",I61)-1)*1),ISNUMBER(MID(I61,FIND(",",I61)+1,LEN(I61))*1))</formula1>
    </dataValidation>
    <dataValidation type="list" allowBlank="1" showInputMessage="1" showErrorMessage="1" sqref="B11:B60" xr:uid="{5D66A99A-6BF0-4EAB-9A1E-3067FC8DE6CF}">
      <formula1>INDIRECT($B$6)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4BB764-D4BA-402F-BAA4-F1895356B0DF}">
          <x14:formula1>
            <xm:f>Auxiliar!$F$2:$F$3</xm:f>
          </x14:formula1>
          <xm:sqref>B6</xm:sqref>
        </x14:dataValidation>
        <x14:dataValidation type="list" allowBlank="1" showInputMessage="1" showErrorMessage="1" xr:uid="{184E7C1F-CCA0-425B-884B-D9775CF7A806}">
          <x14:formula1>
            <xm:f>Auxiliar!$A$2:$A$5</xm:f>
          </x14:formula1>
          <xm:sqref>D61:H61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962D-5657-47EA-9751-114125B72024}">
  <dimension ref="A1:K44"/>
  <sheetViews>
    <sheetView showGridLines="0" zoomScaleNormal="100" workbookViewId="0">
      <selection activeCell="P14" sqref="P14"/>
    </sheetView>
  </sheetViews>
  <sheetFormatPr defaultRowHeight="15" x14ac:dyDescent="0.25"/>
  <cols>
    <col min="1" max="1" width="26.42578125" bestFit="1" customWidth="1"/>
    <col min="2" max="2" width="19.85546875" bestFit="1" customWidth="1"/>
    <col min="3" max="3" width="24.85546875" bestFit="1" customWidth="1"/>
    <col min="4" max="4" width="24.85546875" customWidth="1"/>
    <col min="5" max="5" width="29.140625" bestFit="1" customWidth="1"/>
    <col min="6" max="6" width="15.5703125" bestFit="1" customWidth="1"/>
    <col min="7" max="7" width="19.5703125" bestFit="1" customWidth="1"/>
    <col min="8" max="8" width="15.28515625" customWidth="1"/>
    <col min="9" max="9" width="22.140625" bestFit="1" customWidth="1"/>
    <col min="10" max="10" width="15.28515625" customWidth="1"/>
    <col min="11" max="11" width="15.85546875" bestFit="1" customWidth="1"/>
  </cols>
  <sheetData>
    <row r="1" spans="1:11" x14ac:dyDescent="0.25">
      <c r="A1" s="10"/>
      <c r="B1" s="11"/>
      <c r="C1" s="11"/>
      <c r="D1" s="11"/>
      <c r="E1" s="11"/>
      <c r="F1" s="11"/>
      <c r="G1" s="11"/>
      <c r="H1" s="11"/>
      <c r="I1" s="11"/>
      <c r="J1" s="11"/>
      <c r="K1" s="21"/>
    </row>
    <row r="2" spans="1:11" ht="21" x14ac:dyDescent="0.35">
      <c r="A2" s="29"/>
      <c r="B2" s="54" t="s">
        <v>120</v>
      </c>
      <c r="K2" s="23"/>
    </row>
    <row r="3" spans="1:11" ht="19.5" x14ac:dyDescent="0.3">
      <c r="A3" s="30"/>
      <c r="B3" s="54" t="s">
        <v>121</v>
      </c>
      <c r="K3" s="23"/>
    </row>
    <row r="4" spans="1:1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1" x14ac:dyDescent="0.25">
      <c r="A5" s="9" t="s">
        <v>1</v>
      </c>
      <c r="B5" s="192"/>
      <c r="C5" s="193"/>
      <c r="D5" s="193"/>
      <c r="E5" s="193"/>
      <c r="F5" s="193"/>
      <c r="G5" s="193"/>
      <c r="H5" s="193"/>
      <c r="I5" s="193"/>
      <c r="J5" s="193"/>
      <c r="K5" s="194"/>
    </row>
    <row r="6" spans="1:11" x14ac:dyDescent="0.25">
      <c r="A6" s="9" t="s">
        <v>3</v>
      </c>
      <c r="B6" s="20" t="s">
        <v>4</v>
      </c>
      <c r="C6" s="56"/>
      <c r="D6" s="57"/>
      <c r="E6" s="57"/>
      <c r="F6" s="57"/>
      <c r="G6" s="57"/>
      <c r="H6" s="57"/>
      <c r="I6" s="57"/>
      <c r="J6" s="57"/>
      <c r="K6" s="58"/>
    </row>
    <row r="7" spans="1:11" x14ac:dyDescent="0.25">
      <c r="A7" s="9" t="s">
        <v>122</v>
      </c>
      <c r="B7" s="20"/>
      <c r="C7" s="56"/>
      <c r="D7" s="57"/>
      <c r="E7" s="57"/>
      <c r="F7" s="57"/>
      <c r="G7" s="57"/>
      <c r="H7" s="57"/>
      <c r="I7" s="57"/>
      <c r="J7" s="57"/>
      <c r="K7" s="58"/>
    </row>
    <row r="8" spans="1:11" x14ac:dyDescent="0.25">
      <c r="A8" s="9" t="s">
        <v>123</v>
      </c>
      <c r="B8" s="192"/>
      <c r="C8" s="198"/>
      <c r="D8" s="198"/>
      <c r="E8" s="198"/>
      <c r="F8" s="198"/>
      <c r="G8" s="198"/>
      <c r="H8" s="198"/>
      <c r="I8" s="198"/>
      <c r="J8" s="198"/>
      <c r="K8" s="199"/>
    </row>
    <row r="9" spans="1:11" ht="23.25" customHeight="1" x14ac:dyDescent="0.25">
      <c r="A9" s="168" t="s">
        <v>22</v>
      </c>
      <c r="B9" s="169"/>
      <c r="C9" s="170"/>
      <c r="D9" s="170"/>
      <c r="E9" s="170"/>
      <c r="F9" s="170"/>
      <c r="G9" s="170"/>
      <c r="H9" s="170"/>
      <c r="I9" s="170"/>
      <c r="J9" s="170"/>
      <c r="K9" s="170"/>
    </row>
    <row r="10" spans="1:11" ht="30" x14ac:dyDescent="0.25">
      <c r="A10" s="12" t="s">
        <v>124</v>
      </c>
      <c r="B10" s="12" t="s">
        <v>29</v>
      </c>
      <c r="C10" s="12" t="s">
        <v>30</v>
      </c>
      <c r="D10" s="59" t="s">
        <v>125</v>
      </c>
      <c r="E10" s="12" t="s">
        <v>31</v>
      </c>
      <c r="F10" s="12" t="s">
        <v>32</v>
      </c>
      <c r="G10" s="12" t="s">
        <v>126</v>
      </c>
      <c r="H10" s="12" t="s">
        <v>7</v>
      </c>
      <c r="I10" s="12" t="s">
        <v>25</v>
      </c>
      <c r="J10" s="12" t="s">
        <v>34</v>
      </c>
      <c r="K10" s="12" t="s">
        <v>9</v>
      </c>
    </row>
    <row r="11" spans="1:11" x14ac:dyDescent="0.25">
      <c r="A11" s="14">
        <v>935257880</v>
      </c>
      <c r="B11" s="13" t="s">
        <v>127</v>
      </c>
      <c r="C11" s="14">
        <v>200</v>
      </c>
      <c r="D11" s="14"/>
      <c r="E11" s="14">
        <v>5000</v>
      </c>
      <c r="F11" s="13" t="s">
        <v>10</v>
      </c>
      <c r="G11" s="14">
        <v>200</v>
      </c>
      <c r="H11" s="14">
        <v>30</v>
      </c>
      <c r="I11" s="13" t="s">
        <v>35</v>
      </c>
      <c r="J11" s="18">
        <f>IFERROR(VLOOKUP(F11,Auxiliar!$A$2:$B$5,2,FALSE),0)</f>
        <v>3700</v>
      </c>
      <c r="K11" s="18">
        <f>J11*H11</f>
        <v>111000</v>
      </c>
    </row>
    <row r="12" spans="1:11" x14ac:dyDescent="0.25">
      <c r="A12" s="14">
        <v>935257880</v>
      </c>
      <c r="B12" s="13" t="s">
        <v>127</v>
      </c>
      <c r="C12" s="14">
        <v>200</v>
      </c>
      <c r="D12" s="14"/>
      <c r="E12" s="14">
        <v>5000</v>
      </c>
      <c r="F12" s="13" t="s">
        <v>13</v>
      </c>
      <c r="G12" s="14">
        <v>500</v>
      </c>
      <c r="H12" s="14">
        <v>80</v>
      </c>
      <c r="I12" s="13" t="s">
        <v>38</v>
      </c>
      <c r="J12" s="18">
        <f>IFERROR(VLOOKUP(F12,Auxiliar!$A$2:$B$5,2,FALSE),0)</f>
        <v>2500</v>
      </c>
      <c r="K12" s="18">
        <f t="shared" ref="K12:K20" si="0">J12*H12</f>
        <v>200000</v>
      </c>
    </row>
    <row r="13" spans="1:11" x14ac:dyDescent="0.25">
      <c r="A13" s="14">
        <v>935257881</v>
      </c>
      <c r="B13" s="13" t="s">
        <v>127</v>
      </c>
      <c r="C13" s="14">
        <v>200</v>
      </c>
      <c r="D13" s="14"/>
      <c r="E13" s="14">
        <v>5000</v>
      </c>
      <c r="F13" s="13" t="s">
        <v>12</v>
      </c>
      <c r="G13" s="14">
        <v>400</v>
      </c>
      <c r="H13" s="14">
        <v>60</v>
      </c>
      <c r="I13" s="13" t="s">
        <v>41</v>
      </c>
      <c r="J13" s="18">
        <f>IFERROR(VLOOKUP(F13,Auxiliar!$A$2:$B$5,2,FALSE),0)</f>
        <v>3000</v>
      </c>
      <c r="K13" s="18">
        <f t="shared" si="0"/>
        <v>180000</v>
      </c>
    </row>
    <row r="14" spans="1:11" x14ac:dyDescent="0.25">
      <c r="A14" s="14"/>
      <c r="B14" s="13"/>
      <c r="C14" s="14"/>
      <c r="D14" s="14"/>
      <c r="E14" s="14"/>
      <c r="F14" s="13" t="s">
        <v>11</v>
      </c>
      <c r="G14" s="14"/>
      <c r="H14" s="14">
        <v>10</v>
      </c>
      <c r="I14" s="13"/>
      <c r="J14" s="18">
        <f>IFERROR(VLOOKUP(F14,Auxiliar!$A$2:$B$5,2,FALSE),0)</f>
        <v>3700</v>
      </c>
      <c r="K14" s="18">
        <f t="shared" si="0"/>
        <v>37000</v>
      </c>
    </row>
    <row r="15" spans="1:11" x14ac:dyDescent="0.25">
      <c r="A15" s="13"/>
      <c r="B15" s="13"/>
      <c r="C15" s="14"/>
      <c r="D15" s="14"/>
      <c r="E15" s="14"/>
      <c r="F15" s="13"/>
      <c r="G15" s="14"/>
      <c r="H15" s="14">
        <v>0</v>
      </c>
      <c r="I15" s="13"/>
      <c r="J15" s="18">
        <f>IFERROR(VLOOKUP(F15,Auxiliar!$A$2:$B$5,2,FALSE),0)</f>
        <v>0</v>
      </c>
      <c r="K15" s="18">
        <f t="shared" si="0"/>
        <v>0</v>
      </c>
    </row>
    <row r="16" spans="1:11" x14ac:dyDescent="0.25">
      <c r="A16" s="13"/>
      <c r="B16" s="13"/>
      <c r="C16" s="14"/>
      <c r="D16" s="14"/>
      <c r="E16" s="14"/>
      <c r="F16" s="13"/>
      <c r="G16" s="14"/>
      <c r="H16" s="14"/>
      <c r="I16" s="13"/>
      <c r="J16" s="18"/>
      <c r="K16" s="18"/>
    </row>
    <row r="17" spans="1:11" x14ac:dyDescent="0.25">
      <c r="A17" s="13"/>
      <c r="B17" s="13"/>
      <c r="C17" s="14"/>
      <c r="D17" s="14"/>
      <c r="E17" s="14"/>
      <c r="F17" s="13"/>
      <c r="G17" s="14"/>
      <c r="H17" s="14"/>
      <c r="I17" s="13"/>
      <c r="J17" s="18"/>
      <c r="K17" s="18"/>
    </row>
    <row r="18" spans="1:11" x14ac:dyDescent="0.25">
      <c r="A18" s="13"/>
      <c r="B18" s="13"/>
      <c r="C18" s="14"/>
      <c r="D18" s="14"/>
      <c r="E18" s="14"/>
      <c r="F18" s="13"/>
      <c r="G18" s="14"/>
      <c r="H18" s="14">
        <v>0</v>
      </c>
      <c r="I18" s="13"/>
      <c r="J18" s="18">
        <f>IFERROR(VLOOKUP(F18,Auxiliar!$A$2:$B$5,2,FALSE),0)</f>
        <v>0</v>
      </c>
      <c r="K18" s="18">
        <f t="shared" si="0"/>
        <v>0</v>
      </c>
    </row>
    <row r="19" spans="1:11" x14ac:dyDescent="0.25">
      <c r="A19" s="13"/>
      <c r="B19" s="13"/>
      <c r="C19" s="14"/>
      <c r="D19" s="14"/>
      <c r="E19" s="14"/>
      <c r="F19" s="13"/>
      <c r="G19" s="14"/>
      <c r="H19" s="14">
        <v>0</v>
      </c>
      <c r="I19" s="13"/>
      <c r="J19" s="18">
        <f>IFERROR(VLOOKUP(F19,Auxiliar!$A$2:$B$5,2,FALSE),0)</f>
        <v>0</v>
      </c>
      <c r="K19" s="18">
        <f t="shared" si="0"/>
        <v>0</v>
      </c>
    </row>
    <row r="20" spans="1:11" x14ac:dyDescent="0.25">
      <c r="A20" s="13"/>
      <c r="B20" s="13"/>
      <c r="C20" s="14"/>
      <c r="D20" s="14"/>
      <c r="E20" s="14"/>
      <c r="F20" s="13"/>
      <c r="G20" s="14"/>
      <c r="H20" s="14">
        <v>0</v>
      </c>
      <c r="I20" s="13"/>
      <c r="J20" s="18">
        <f>IFERROR(VLOOKUP(F20,Auxiliar!$A$2:$B$5,2,FALSE),0)</f>
        <v>0</v>
      </c>
      <c r="K20" s="18">
        <f t="shared" si="0"/>
        <v>0</v>
      </c>
    </row>
    <row r="21" spans="1:11" ht="15.75" x14ac:dyDescent="0.25">
      <c r="A21" s="168"/>
      <c r="B21" s="169"/>
      <c r="C21" s="170"/>
      <c r="D21" s="170"/>
      <c r="E21" s="170"/>
      <c r="F21" s="170"/>
      <c r="G21" s="170"/>
      <c r="H21" s="170"/>
      <c r="I21" s="170"/>
      <c r="J21" s="170"/>
      <c r="K21" s="170"/>
    </row>
    <row r="22" spans="1:11" x14ac:dyDescent="0.25">
      <c r="A22" s="16" t="s">
        <v>10</v>
      </c>
      <c r="B22" s="33"/>
      <c r="C22" s="17"/>
      <c r="D22" s="17"/>
      <c r="E22" s="17"/>
      <c r="F22" s="34"/>
      <c r="G22" s="17"/>
      <c r="H22" s="19">
        <f>SUMIF($F$11:$F$20,A22,$H$11:$H$20)</f>
        <v>30</v>
      </c>
      <c r="I22" s="17"/>
      <c r="J22" s="18">
        <v>3700</v>
      </c>
      <c r="K22" s="36">
        <f>J22*H22</f>
        <v>111000</v>
      </c>
    </row>
    <row r="23" spans="1:11" x14ac:dyDescent="0.25">
      <c r="A23" s="16" t="s">
        <v>11</v>
      </c>
      <c r="B23" s="33"/>
      <c r="C23" s="17"/>
      <c r="D23" s="17"/>
      <c r="E23" s="17"/>
      <c r="F23" s="34"/>
      <c r="G23" s="17"/>
      <c r="H23" s="19">
        <f>SUMIF($F$11:$F$20,A23,$H$11:$H$20)</f>
        <v>10</v>
      </c>
      <c r="I23" s="17"/>
      <c r="J23" s="18">
        <v>3700</v>
      </c>
      <c r="K23" s="36">
        <f t="shared" ref="K23:K25" si="1">J23*H23</f>
        <v>37000</v>
      </c>
    </row>
    <row r="24" spans="1:11" x14ac:dyDescent="0.25">
      <c r="A24" s="16" t="s">
        <v>12</v>
      </c>
      <c r="B24" s="33"/>
      <c r="C24" s="17"/>
      <c r="D24" s="17"/>
      <c r="E24" s="17"/>
      <c r="F24" s="34"/>
      <c r="G24" s="17"/>
      <c r="H24" s="19">
        <f>SUMIF($F$11:$F$20,A24,$H$11:$H$20)</f>
        <v>60</v>
      </c>
      <c r="I24" s="17"/>
      <c r="J24" s="18">
        <v>3000</v>
      </c>
      <c r="K24" s="36">
        <f t="shared" si="1"/>
        <v>180000</v>
      </c>
    </row>
    <row r="25" spans="1:11" x14ac:dyDescent="0.25">
      <c r="A25" s="16" t="s">
        <v>13</v>
      </c>
      <c r="B25" s="33"/>
      <c r="C25" s="17"/>
      <c r="D25" s="17"/>
      <c r="E25" s="17"/>
      <c r="F25" s="34"/>
      <c r="G25" s="17"/>
      <c r="H25" s="19">
        <f>SUMIF($F$11:$F$20,A25,$H$11:$H$20)</f>
        <v>80</v>
      </c>
      <c r="I25" s="17"/>
      <c r="J25" s="18">
        <v>2500</v>
      </c>
      <c r="K25" s="36">
        <f t="shared" si="1"/>
        <v>200000</v>
      </c>
    </row>
    <row r="26" spans="1:11" x14ac:dyDescent="0.25">
      <c r="A26" s="40"/>
      <c r="B26" s="37"/>
      <c r="C26" s="38"/>
      <c r="D26" s="38"/>
      <c r="E26" s="38"/>
      <c r="F26" s="37"/>
      <c r="G26" s="38"/>
      <c r="H26" s="41">
        <f>SUM(H22:H25)</f>
        <v>180</v>
      </c>
      <c r="I26" s="38"/>
      <c r="J26" s="28"/>
      <c r="K26" s="39">
        <f>SUM(K22:K25)</f>
        <v>528000</v>
      </c>
    </row>
    <row r="27" spans="1:11" ht="24" customHeight="1" x14ac:dyDescent="0.25">
      <c r="A27" s="168" t="s">
        <v>64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</row>
    <row r="28" spans="1:11" x14ac:dyDescent="0.25">
      <c r="A28" s="12" t="s">
        <v>128</v>
      </c>
      <c r="B28" s="203" t="s">
        <v>66</v>
      </c>
      <c r="C28" s="204"/>
      <c r="D28" s="204"/>
      <c r="E28" s="204"/>
      <c r="F28" s="204"/>
      <c r="G28" s="204"/>
      <c r="H28" s="204"/>
      <c r="I28" s="204"/>
      <c r="J28" s="205"/>
      <c r="K28" s="12" t="s">
        <v>9</v>
      </c>
    </row>
    <row r="29" spans="1:11" x14ac:dyDescent="0.25">
      <c r="A29" s="14" t="s">
        <v>129</v>
      </c>
      <c r="B29" s="200" t="s">
        <v>130</v>
      </c>
      <c r="C29" s="201"/>
      <c r="D29" s="201"/>
      <c r="E29" s="201"/>
      <c r="F29" s="201"/>
      <c r="G29" s="201"/>
      <c r="H29" s="201"/>
      <c r="I29" s="201"/>
      <c r="J29" s="202"/>
      <c r="K29" s="15">
        <v>100000</v>
      </c>
    </row>
    <row r="30" spans="1:11" x14ac:dyDescent="0.25">
      <c r="A30" s="16"/>
      <c r="B30" s="195"/>
      <c r="C30" s="196"/>
      <c r="D30" s="196"/>
      <c r="E30" s="196"/>
      <c r="F30" s="196"/>
      <c r="G30" s="196"/>
      <c r="H30" s="196"/>
      <c r="I30" s="196"/>
      <c r="J30" s="197"/>
      <c r="K30" s="28">
        <f>SUM(K29:K29)</f>
        <v>100000</v>
      </c>
    </row>
    <row r="31" spans="1:11" ht="20.25" customHeight="1" x14ac:dyDescent="0.25">
      <c r="A31" s="168" t="s">
        <v>16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</row>
    <row r="32" spans="1:11" x14ac:dyDescent="0.25">
      <c r="A32" s="12" t="s">
        <v>131</v>
      </c>
      <c r="B32" s="203" t="s">
        <v>66</v>
      </c>
      <c r="C32" s="204"/>
      <c r="D32" s="204"/>
      <c r="E32" s="204"/>
      <c r="F32" s="204"/>
      <c r="G32" s="204"/>
      <c r="H32" s="204"/>
      <c r="I32" s="204"/>
      <c r="J32" s="205"/>
      <c r="K32" s="12" t="s">
        <v>9</v>
      </c>
    </row>
    <row r="33" spans="1:11" x14ac:dyDescent="0.25">
      <c r="A33" s="14" t="s">
        <v>132</v>
      </c>
      <c r="B33" s="200" t="s">
        <v>133</v>
      </c>
      <c r="C33" s="201"/>
      <c r="D33" s="201"/>
      <c r="E33" s="201"/>
      <c r="F33" s="201"/>
      <c r="G33" s="201"/>
      <c r="H33" s="201"/>
      <c r="I33" s="201"/>
      <c r="J33" s="202"/>
      <c r="K33" s="15">
        <v>850000</v>
      </c>
    </row>
    <row r="34" spans="1:11" x14ac:dyDescent="0.25">
      <c r="A34" s="16"/>
      <c r="B34" s="195"/>
      <c r="C34" s="196"/>
      <c r="D34" s="196"/>
      <c r="E34" s="196"/>
      <c r="F34" s="196"/>
      <c r="G34" s="196"/>
      <c r="H34" s="196"/>
      <c r="I34" s="196"/>
      <c r="J34" s="197"/>
      <c r="K34" s="28">
        <f>SUM(K33:K33)</f>
        <v>850000</v>
      </c>
    </row>
    <row r="35" spans="1:11" x14ac:dyDescent="0.25">
      <c r="A35" s="40" t="s">
        <v>134</v>
      </c>
      <c r="B35" s="35"/>
      <c r="C35" s="35"/>
      <c r="D35" s="35"/>
      <c r="E35" s="35"/>
      <c r="F35" s="35"/>
      <c r="G35" s="35"/>
      <c r="H35" s="35"/>
      <c r="I35" s="35"/>
      <c r="J35" s="35"/>
      <c r="K35" s="28">
        <f>SUM(K26+K30+K34)</f>
        <v>1478000</v>
      </c>
    </row>
    <row r="36" spans="1:11" x14ac:dyDescent="0.25">
      <c r="A36" s="31"/>
      <c r="B36" s="27"/>
      <c r="C36" s="27"/>
      <c r="D36" s="27"/>
      <c r="E36" s="27"/>
      <c r="F36" s="27"/>
      <c r="G36" s="27"/>
      <c r="H36" s="27"/>
      <c r="I36" s="27"/>
      <c r="J36" s="27"/>
      <c r="K36" s="44"/>
    </row>
    <row r="37" spans="1:11" x14ac:dyDescent="0.25">
      <c r="A37" s="31" t="s">
        <v>17</v>
      </c>
      <c r="B37" s="11"/>
      <c r="C37" s="11"/>
      <c r="D37" s="11"/>
      <c r="E37" s="11"/>
      <c r="F37" s="11"/>
      <c r="G37" s="11"/>
      <c r="H37" s="11"/>
      <c r="I37" s="11"/>
      <c r="J37" s="11"/>
      <c r="K37" s="21"/>
    </row>
    <row r="38" spans="1:11" x14ac:dyDescent="0.25">
      <c r="A38" s="32" t="s">
        <v>135</v>
      </c>
      <c r="K38" s="23"/>
    </row>
    <row r="39" spans="1:11" x14ac:dyDescent="0.25">
      <c r="A39" s="32" t="s">
        <v>46</v>
      </c>
      <c r="K39" s="23"/>
    </row>
    <row r="40" spans="1:11" x14ac:dyDescent="0.25">
      <c r="A40" s="32" t="s">
        <v>47</v>
      </c>
      <c r="K40" s="23"/>
    </row>
    <row r="41" spans="1:11" x14ac:dyDescent="0.25">
      <c r="A41" s="32" t="s">
        <v>136</v>
      </c>
      <c r="K41" s="23"/>
    </row>
    <row r="42" spans="1:11" x14ac:dyDescent="0.25">
      <c r="A42" s="22"/>
      <c r="K42" s="23"/>
    </row>
    <row r="43" spans="1:11" x14ac:dyDescent="0.25">
      <c r="A43" s="22"/>
      <c r="K43" s="23"/>
    </row>
    <row r="44" spans="1:11" x14ac:dyDescent="0.25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6"/>
    </row>
  </sheetData>
  <mergeCells count="12">
    <mergeCell ref="B5:K5"/>
    <mergeCell ref="B30:J30"/>
    <mergeCell ref="B34:J34"/>
    <mergeCell ref="A9:K9"/>
    <mergeCell ref="A27:K27"/>
    <mergeCell ref="A21:K21"/>
    <mergeCell ref="A31:K31"/>
    <mergeCell ref="B8:K8"/>
    <mergeCell ref="B33:J33"/>
    <mergeCell ref="B28:J28"/>
    <mergeCell ref="B32:J32"/>
    <mergeCell ref="B29:J29"/>
  </mergeCells>
  <dataValidations count="4">
    <dataValidation type="whole" operator="greaterThan" allowBlank="1" showInputMessage="1" showErrorMessage="1" errorTitle="Insira um número inteiro" sqref="C11:E20 A11:A20" xr:uid="{B71D329A-D042-469B-A3D3-C048FF712F07}">
      <formula1>0</formula1>
    </dataValidation>
    <dataValidation type="custom" allowBlank="1" showInputMessage="1" showErrorMessage="1" errorTitle="Entrada Inválida" error="Digite uma coordenada no formato decimal com vírgula, como -25.452204,-54.575824" sqref="H21:I21 I11:I20" xr:uid="{9F035A5D-5091-4EC2-BE18-E7C5CDAE9EF8}">
      <formula1>AND(ISNUMBER(LEFT(H11,FIND(",",H11)-1)*1),ISNUMBER(MID(H11,FIND(",",H11)+1,LEN(H11))*1))</formula1>
    </dataValidation>
    <dataValidation type="list" allowBlank="1" showInputMessage="1" showErrorMessage="1" sqref="B7" xr:uid="{8A6B3506-C6FC-4923-B654-FEC895078029}">
      <formula1>INDIRECT(B6)</formula1>
    </dataValidation>
    <dataValidation type="whole" operator="greaterThan" allowBlank="1" showInputMessage="1" showErrorMessage="1" sqref="C21:E21" xr:uid="{C4B1FAC2-29F4-4F7D-8ACE-484D1EFCC600}">
      <formula1>0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9E8C16-BA90-4D89-8D15-4B76809910D5}">
          <x14:formula1>
            <xm:f>Auxiliar!$F$2:$F$3</xm:f>
          </x14:formula1>
          <xm:sqref>B6</xm:sqref>
        </x14:dataValidation>
        <x14:dataValidation type="list" allowBlank="1" showInputMessage="1" showErrorMessage="1" xr:uid="{FD6F7CB5-ECC3-4B55-A1EC-DF3885BB92F6}">
          <x14:formula1>
            <xm:f>Auxiliar!$D$2:$D$10</xm:f>
          </x14:formula1>
          <xm:sqref>B11:B20</xm:sqref>
        </x14:dataValidation>
        <x14:dataValidation type="list" allowBlank="1" showInputMessage="1" showErrorMessage="1" xr:uid="{C5184D42-F715-4594-8A00-1F968BA06CC9}">
          <x14:formula1>
            <xm:f>Auxiliar!$A$2:$A$5</xm:f>
          </x14:formula1>
          <xm:sqref>F11:F21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0729-CBAA-4379-9F1B-B199DA501600}">
  <dimension ref="A1:S400"/>
  <sheetViews>
    <sheetView zoomScaleNormal="100" workbookViewId="0">
      <selection activeCell="D10" sqref="D4:D10"/>
    </sheetView>
  </sheetViews>
  <sheetFormatPr defaultRowHeight="15" x14ac:dyDescent="0.25"/>
  <cols>
    <col min="1" max="2" width="21.5703125" customWidth="1"/>
    <col min="3" max="3" width="20" customWidth="1"/>
    <col min="4" max="4" width="22.5703125" customWidth="1"/>
    <col min="5" max="5" width="19.85546875" bestFit="1" customWidth="1"/>
    <col min="6" max="6" width="14.5703125" customWidth="1"/>
    <col min="7" max="7" width="20.42578125" customWidth="1"/>
    <col min="8" max="8" width="26.85546875" bestFit="1" customWidth="1"/>
    <col min="13" max="13" width="20.5703125" bestFit="1" customWidth="1"/>
    <col min="14" max="14" width="15.140625" bestFit="1" customWidth="1"/>
    <col min="15" max="15" width="14.140625" bestFit="1" customWidth="1"/>
    <col min="16" max="16" width="13.7109375" bestFit="1" customWidth="1"/>
    <col min="17" max="17" width="9.7109375" bestFit="1" customWidth="1"/>
    <col min="18" max="18" width="12.5703125" bestFit="1" customWidth="1"/>
    <col min="19" max="19" width="14" bestFit="1" customWidth="1"/>
  </cols>
  <sheetData>
    <row r="1" spans="1:19" x14ac:dyDescent="0.25">
      <c r="A1" t="s">
        <v>137</v>
      </c>
      <c r="B1" t="s">
        <v>138</v>
      </c>
      <c r="C1" t="s">
        <v>56</v>
      </c>
      <c r="D1" t="s">
        <v>29</v>
      </c>
      <c r="E1" t="s">
        <v>139</v>
      </c>
      <c r="F1" t="s">
        <v>140</v>
      </c>
      <c r="G1" t="s">
        <v>141</v>
      </c>
      <c r="H1" t="s">
        <v>142</v>
      </c>
      <c r="I1" t="s">
        <v>143</v>
      </c>
      <c r="M1" s="1" t="s">
        <v>144</v>
      </c>
      <c r="N1" s="1" t="s">
        <v>145</v>
      </c>
      <c r="O1" s="1" t="s">
        <v>146</v>
      </c>
      <c r="P1" s="1" t="s">
        <v>147</v>
      </c>
      <c r="Q1" s="1" t="s">
        <v>148</v>
      </c>
      <c r="R1" s="1" t="s">
        <v>149</v>
      </c>
      <c r="S1" s="1" t="s">
        <v>150</v>
      </c>
    </row>
    <row r="2" spans="1:19" ht="15.75" x14ac:dyDescent="0.25">
      <c r="A2" t="s">
        <v>10</v>
      </c>
      <c r="B2" s="4">
        <v>3700</v>
      </c>
      <c r="C2" t="s">
        <v>151</v>
      </c>
      <c r="D2" t="s">
        <v>37</v>
      </c>
      <c r="E2" t="s">
        <v>152</v>
      </c>
      <c r="F2" t="s">
        <v>4</v>
      </c>
      <c r="G2" s="5" t="s">
        <v>153</v>
      </c>
      <c r="H2" s="6" t="s">
        <v>36</v>
      </c>
      <c r="M2" s="1">
        <v>510</v>
      </c>
      <c r="N2" s="1">
        <v>2.1800000000000002</v>
      </c>
      <c r="O2" s="1">
        <v>1.1000000000000001</v>
      </c>
      <c r="P2" s="1">
        <v>26.5</v>
      </c>
      <c r="Q2" s="7">
        <f>N2*O2</f>
        <v>2.3980000000000006</v>
      </c>
      <c r="R2" s="2">
        <f>P2/Q2</f>
        <v>11.050875729774809</v>
      </c>
      <c r="S2" s="1">
        <v>21</v>
      </c>
    </row>
    <row r="3" spans="1:19" ht="15.75" x14ac:dyDescent="0.25">
      <c r="A3" t="s">
        <v>11</v>
      </c>
      <c r="B3" s="4">
        <v>3700</v>
      </c>
      <c r="C3" t="s">
        <v>154</v>
      </c>
      <c r="D3" t="s">
        <v>40</v>
      </c>
      <c r="E3" t="s">
        <v>155</v>
      </c>
      <c r="F3" t="s">
        <v>156</v>
      </c>
      <c r="G3" s="5" t="s">
        <v>157</v>
      </c>
      <c r="H3" s="6" t="s">
        <v>39</v>
      </c>
      <c r="M3" s="1">
        <v>550</v>
      </c>
      <c r="N3" s="1">
        <v>2.2200000000000002</v>
      </c>
      <c r="O3" s="1">
        <v>1.1299999999999999</v>
      </c>
      <c r="P3" s="1">
        <v>27.5</v>
      </c>
      <c r="Q3" s="7">
        <f t="shared" ref="Q3:Q15" si="0">N3*O3</f>
        <v>2.5085999999999999</v>
      </c>
      <c r="R3" s="2">
        <f t="shared" ref="R3:R15" si="1">P3/Q3</f>
        <v>10.96228972335167</v>
      </c>
      <c r="S3" s="1">
        <v>21</v>
      </c>
    </row>
    <row r="4" spans="1:19" ht="15.75" x14ac:dyDescent="0.25">
      <c r="A4" t="s">
        <v>13</v>
      </c>
      <c r="B4" s="4">
        <v>2500</v>
      </c>
      <c r="E4" t="s">
        <v>158</v>
      </c>
      <c r="G4" s="5" t="s">
        <v>159</v>
      </c>
      <c r="H4" s="6" t="s">
        <v>42</v>
      </c>
      <c r="M4" s="1">
        <v>620</v>
      </c>
      <c r="N4" s="1">
        <v>2.3839999999999999</v>
      </c>
      <c r="O4" s="1">
        <v>1.1339999999999999</v>
      </c>
      <c r="P4" s="1">
        <v>32.4</v>
      </c>
      <c r="Q4" s="7">
        <f t="shared" si="0"/>
        <v>2.7034559999999996</v>
      </c>
      <c r="R4" s="2">
        <f t="shared" si="1"/>
        <v>11.984659635666349</v>
      </c>
      <c r="S4" s="1">
        <v>23</v>
      </c>
    </row>
    <row r="5" spans="1:19" ht="15.75" x14ac:dyDescent="0.25">
      <c r="A5" t="s">
        <v>12</v>
      </c>
      <c r="B5" s="4">
        <v>3000</v>
      </c>
      <c r="E5" t="s">
        <v>160</v>
      </c>
      <c r="G5" s="5" t="s">
        <v>161</v>
      </c>
      <c r="H5" s="6" t="s">
        <v>162</v>
      </c>
      <c r="M5" s="1">
        <v>700</v>
      </c>
      <c r="N5" s="1">
        <v>2.3839999999999999</v>
      </c>
      <c r="O5" s="1">
        <v>1.3029999999999999</v>
      </c>
      <c r="P5" s="1">
        <v>37.200000000000003</v>
      </c>
      <c r="Q5" s="7">
        <f t="shared" si="0"/>
        <v>3.1063519999999998</v>
      </c>
      <c r="R5" s="2">
        <f t="shared" si="1"/>
        <v>11.975461892277503</v>
      </c>
      <c r="S5" s="1">
        <v>22.5</v>
      </c>
    </row>
    <row r="6" spans="1:19" ht="15.75" x14ac:dyDescent="0.25">
      <c r="A6" t="s">
        <v>163</v>
      </c>
      <c r="E6" t="s">
        <v>164</v>
      </c>
      <c r="G6" s="5" t="s">
        <v>165</v>
      </c>
      <c r="H6" s="6" t="s">
        <v>166</v>
      </c>
      <c r="M6" s="1"/>
      <c r="N6" s="1"/>
      <c r="O6" s="1"/>
      <c r="P6" s="1"/>
      <c r="Q6" s="1">
        <f t="shared" si="0"/>
        <v>0</v>
      </c>
      <c r="R6" s="2" t="e">
        <f t="shared" si="1"/>
        <v>#DIV/0!</v>
      </c>
      <c r="S6" s="1"/>
    </row>
    <row r="7" spans="1:19" ht="15.75" x14ac:dyDescent="0.25">
      <c r="A7" t="s">
        <v>167</v>
      </c>
      <c r="E7" t="s">
        <v>168</v>
      </c>
      <c r="G7" s="5" t="s">
        <v>169</v>
      </c>
      <c r="H7" s="6" t="s">
        <v>170</v>
      </c>
      <c r="M7" s="1"/>
      <c r="N7" s="1"/>
      <c r="O7" s="1"/>
      <c r="P7" s="1"/>
      <c r="Q7" s="1">
        <f t="shared" si="0"/>
        <v>0</v>
      </c>
      <c r="R7" s="2" t="e">
        <f t="shared" si="1"/>
        <v>#DIV/0!</v>
      </c>
      <c r="S7" s="1"/>
    </row>
    <row r="8" spans="1:19" ht="15.75" x14ac:dyDescent="0.25">
      <c r="E8" t="s">
        <v>171</v>
      </c>
      <c r="G8" s="5" t="s">
        <v>172</v>
      </c>
      <c r="H8" s="6" t="s">
        <v>44</v>
      </c>
      <c r="M8" s="1"/>
      <c r="N8" s="1"/>
      <c r="O8" s="1"/>
      <c r="P8" s="1"/>
      <c r="Q8" s="1">
        <f t="shared" si="0"/>
        <v>0</v>
      </c>
      <c r="R8" s="2" t="e">
        <f t="shared" si="1"/>
        <v>#DIV/0!</v>
      </c>
      <c r="S8" s="1"/>
    </row>
    <row r="9" spans="1:19" ht="30" x14ac:dyDescent="0.25">
      <c r="E9" t="s">
        <v>173</v>
      </c>
      <c r="G9" s="5" t="s">
        <v>174</v>
      </c>
      <c r="H9" s="6" t="s">
        <v>175</v>
      </c>
      <c r="M9" s="1"/>
      <c r="N9" s="1"/>
      <c r="O9" s="1"/>
      <c r="P9" s="1"/>
      <c r="Q9" s="1">
        <f t="shared" si="0"/>
        <v>0</v>
      </c>
      <c r="R9" s="2" t="e">
        <f t="shared" si="1"/>
        <v>#DIV/0!</v>
      </c>
      <c r="S9" s="1"/>
    </row>
    <row r="10" spans="1:19" ht="15.75" x14ac:dyDescent="0.25">
      <c r="E10" t="s">
        <v>176</v>
      </c>
      <c r="G10" s="5" t="s">
        <v>177</v>
      </c>
      <c r="H10" s="6" t="s">
        <v>178</v>
      </c>
      <c r="M10" s="1"/>
      <c r="N10" s="1"/>
      <c r="O10" s="1"/>
      <c r="P10" s="1"/>
      <c r="Q10" s="1">
        <f t="shared" si="0"/>
        <v>0</v>
      </c>
      <c r="R10" s="2" t="e">
        <f t="shared" si="1"/>
        <v>#DIV/0!</v>
      </c>
      <c r="S10" s="1"/>
    </row>
    <row r="11" spans="1:19" ht="15.75" x14ac:dyDescent="0.25">
      <c r="E11" t="s">
        <v>179</v>
      </c>
      <c r="G11" s="5" t="s">
        <v>180</v>
      </c>
      <c r="H11" s="6" t="s">
        <v>181</v>
      </c>
      <c r="M11" s="1"/>
      <c r="N11" s="1"/>
      <c r="O11" s="1"/>
      <c r="P11" s="1"/>
      <c r="Q11" s="1">
        <f t="shared" si="0"/>
        <v>0</v>
      </c>
      <c r="R11" s="2" t="e">
        <f t="shared" si="1"/>
        <v>#DIV/0!</v>
      </c>
      <c r="S11" s="1"/>
    </row>
    <row r="12" spans="1:19" ht="15.75" x14ac:dyDescent="0.25">
      <c r="E12" t="s">
        <v>182</v>
      </c>
      <c r="G12" s="5" t="s">
        <v>183</v>
      </c>
      <c r="H12" s="6" t="s">
        <v>184</v>
      </c>
      <c r="M12" s="1"/>
      <c r="N12" s="1"/>
      <c r="O12" s="1"/>
      <c r="P12" s="1"/>
      <c r="Q12" s="1">
        <f t="shared" si="0"/>
        <v>0</v>
      </c>
      <c r="R12" s="2" t="e">
        <f t="shared" si="1"/>
        <v>#DIV/0!</v>
      </c>
      <c r="S12" s="1"/>
    </row>
    <row r="13" spans="1:19" ht="15.75" x14ac:dyDescent="0.25">
      <c r="E13" t="s">
        <v>185</v>
      </c>
      <c r="G13" s="5" t="s">
        <v>186</v>
      </c>
      <c r="H13" s="6" t="s">
        <v>187</v>
      </c>
      <c r="M13" s="1"/>
      <c r="N13" s="1"/>
      <c r="O13" s="1"/>
      <c r="P13" s="1"/>
      <c r="Q13" s="1">
        <f t="shared" si="0"/>
        <v>0</v>
      </c>
      <c r="R13" s="2" t="e">
        <f t="shared" si="1"/>
        <v>#DIV/0!</v>
      </c>
      <c r="S13" s="1"/>
    </row>
    <row r="14" spans="1:19" ht="15.75" x14ac:dyDescent="0.25">
      <c r="E14" t="s">
        <v>188</v>
      </c>
      <c r="G14" s="5" t="s">
        <v>189</v>
      </c>
      <c r="H14" s="6" t="s">
        <v>190</v>
      </c>
      <c r="M14" s="1"/>
      <c r="N14" s="1"/>
      <c r="O14" s="1"/>
      <c r="P14" s="1"/>
      <c r="Q14" s="1">
        <f t="shared" si="0"/>
        <v>0</v>
      </c>
      <c r="R14" s="2" t="e">
        <f t="shared" si="1"/>
        <v>#DIV/0!</v>
      </c>
      <c r="S14" s="1"/>
    </row>
    <row r="15" spans="1:19" ht="15.75" x14ac:dyDescent="0.25">
      <c r="E15" t="s">
        <v>191</v>
      </c>
      <c r="G15" s="5" t="s">
        <v>192</v>
      </c>
      <c r="H15" s="6" t="s">
        <v>193</v>
      </c>
      <c r="M15" s="1"/>
      <c r="N15" s="1"/>
      <c r="O15" s="1"/>
      <c r="P15" s="1"/>
      <c r="Q15" s="1">
        <f t="shared" si="0"/>
        <v>0</v>
      </c>
      <c r="R15" s="2" t="e">
        <f t="shared" si="1"/>
        <v>#DIV/0!</v>
      </c>
      <c r="S15" s="1"/>
    </row>
    <row r="16" spans="1:19" ht="15.75" x14ac:dyDescent="0.25">
      <c r="E16" t="s">
        <v>194</v>
      </c>
      <c r="G16" s="5" t="s">
        <v>195</v>
      </c>
      <c r="H16" s="6" t="s">
        <v>196</v>
      </c>
    </row>
    <row r="17" spans="5:13" ht="15.75" x14ac:dyDescent="0.25">
      <c r="E17" t="s">
        <v>197</v>
      </c>
      <c r="G17" s="5" t="s">
        <v>198</v>
      </c>
      <c r="H17" s="6" t="s">
        <v>199</v>
      </c>
    </row>
    <row r="18" spans="5:13" ht="15.75" x14ac:dyDescent="0.25">
      <c r="E18" t="s">
        <v>200</v>
      </c>
      <c r="G18" s="5" t="s">
        <v>201</v>
      </c>
      <c r="H18" s="6" t="s">
        <v>202</v>
      </c>
    </row>
    <row r="19" spans="5:13" ht="15.75" x14ac:dyDescent="0.25">
      <c r="G19" s="5" t="s">
        <v>203</v>
      </c>
      <c r="H19" s="6" t="s">
        <v>204</v>
      </c>
      <c r="M19" s="3" t="s">
        <v>205</v>
      </c>
    </row>
    <row r="20" spans="5:13" ht="15.75" x14ac:dyDescent="0.25">
      <c r="G20" s="5" t="s">
        <v>206</v>
      </c>
      <c r="H20" s="6" t="s">
        <v>207</v>
      </c>
      <c r="M20" s="3" t="s">
        <v>208</v>
      </c>
    </row>
    <row r="21" spans="5:13" ht="15.75" x14ac:dyDescent="0.25">
      <c r="G21" s="5" t="s">
        <v>209</v>
      </c>
      <c r="H21" s="6" t="s">
        <v>210</v>
      </c>
      <c r="M21" s="3" t="s">
        <v>211</v>
      </c>
    </row>
    <row r="22" spans="5:13" ht="15.75" x14ac:dyDescent="0.25">
      <c r="G22" s="5" t="s">
        <v>212</v>
      </c>
      <c r="H22" s="6" t="s">
        <v>213</v>
      </c>
      <c r="M22" s="3" t="s">
        <v>214</v>
      </c>
    </row>
    <row r="23" spans="5:13" ht="15.75" x14ac:dyDescent="0.25">
      <c r="G23" s="5" t="s">
        <v>215</v>
      </c>
      <c r="H23" s="6" t="s">
        <v>216</v>
      </c>
      <c r="M23" s="3" t="s">
        <v>217</v>
      </c>
    </row>
    <row r="24" spans="5:13" ht="15.75" x14ac:dyDescent="0.25">
      <c r="G24" s="5" t="s">
        <v>218</v>
      </c>
      <c r="H24" s="6" t="s">
        <v>219</v>
      </c>
      <c r="M24" s="3" t="s">
        <v>220</v>
      </c>
    </row>
    <row r="25" spans="5:13" ht="15.75" x14ac:dyDescent="0.25">
      <c r="G25" s="5" t="s">
        <v>221</v>
      </c>
      <c r="H25" s="6" t="s">
        <v>222</v>
      </c>
      <c r="M25" s="8"/>
    </row>
    <row r="26" spans="5:13" ht="15.75" x14ac:dyDescent="0.25">
      <c r="G26" s="5" t="s">
        <v>223</v>
      </c>
      <c r="H26" s="6" t="s">
        <v>224</v>
      </c>
      <c r="M26" s="8" t="s">
        <v>225</v>
      </c>
    </row>
    <row r="27" spans="5:13" ht="15.75" x14ac:dyDescent="0.25">
      <c r="G27" s="5" t="s">
        <v>226</v>
      </c>
      <c r="H27" s="6" t="s">
        <v>227</v>
      </c>
      <c r="M27" s="8" t="s">
        <v>228</v>
      </c>
    </row>
    <row r="28" spans="5:13" ht="15.75" x14ac:dyDescent="0.25">
      <c r="G28" s="5" t="s">
        <v>229</v>
      </c>
      <c r="H28" s="6" t="s">
        <v>230</v>
      </c>
    </row>
    <row r="29" spans="5:13" ht="15.75" x14ac:dyDescent="0.25">
      <c r="G29" s="5" t="s">
        <v>231</v>
      </c>
      <c r="H29" s="6" t="s">
        <v>232</v>
      </c>
    </row>
    <row r="30" spans="5:13" ht="15.75" x14ac:dyDescent="0.25">
      <c r="G30" s="5" t="s">
        <v>233</v>
      </c>
      <c r="H30" s="6" t="s">
        <v>234</v>
      </c>
    </row>
    <row r="31" spans="5:13" ht="30" x14ac:dyDescent="0.25">
      <c r="G31" s="5" t="s">
        <v>235</v>
      </c>
      <c r="H31" s="6" t="s">
        <v>183</v>
      </c>
    </row>
    <row r="32" spans="5:13" ht="15.75" x14ac:dyDescent="0.25">
      <c r="G32" s="5" t="s">
        <v>236</v>
      </c>
      <c r="H32" s="6" t="s">
        <v>237</v>
      </c>
    </row>
    <row r="33" spans="7:8" ht="15.75" x14ac:dyDescent="0.25">
      <c r="G33" s="5" t="s">
        <v>238</v>
      </c>
      <c r="H33" s="6" t="s">
        <v>239</v>
      </c>
    </row>
    <row r="34" spans="7:8" ht="15.75" x14ac:dyDescent="0.25">
      <c r="G34" s="5" t="s">
        <v>240</v>
      </c>
      <c r="H34" s="6" t="s">
        <v>241</v>
      </c>
    </row>
    <row r="35" spans="7:8" ht="15.75" x14ac:dyDescent="0.25">
      <c r="G35" s="5" t="s">
        <v>242</v>
      </c>
      <c r="H35" s="6" t="s">
        <v>243</v>
      </c>
    </row>
    <row r="36" spans="7:8" ht="15.75" x14ac:dyDescent="0.25">
      <c r="G36" s="5" t="s">
        <v>244</v>
      </c>
      <c r="H36" s="6" t="s">
        <v>245</v>
      </c>
    </row>
    <row r="37" spans="7:8" ht="30" x14ac:dyDescent="0.25">
      <c r="G37" s="5" t="s">
        <v>246</v>
      </c>
      <c r="H37" s="6" t="s">
        <v>247</v>
      </c>
    </row>
    <row r="38" spans="7:8" ht="30" x14ac:dyDescent="0.25">
      <c r="G38" s="5" t="s">
        <v>248</v>
      </c>
      <c r="H38" s="6" t="s">
        <v>249</v>
      </c>
    </row>
    <row r="39" spans="7:8" ht="15.75" x14ac:dyDescent="0.25">
      <c r="G39" s="5" t="s">
        <v>250</v>
      </c>
      <c r="H39" s="6" t="s">
        <v>251</v>
      </c>
    </row>
    <row r="40" spans="7:8" ht="15.75" x14ac:dyDescent="0.25">
      <c r="G40" s="5" t="s">
        <v>252</v>
      </c>
      <c r="H40" s="6" t="s">
        <v>253</v>
      </c>
    </row>
    <row r="41" spans="7:8" ht="15.75" x14ac:dyDescent="0.25">
      <c r="G41" s="5" t="s">
        <v>254</v>
      </c>
      <c r="H41" s="6" t="s">
        <v>255</v>
      </c>
    </row>
    <row r="42" spans="7:8" ht="15.75" x14ac:dyDescent="0.25">
      <c r="G42" s="5" t="s">
        <v>256</v>
      </c>
      <c r="H42" s="6" t="s">
        <v>257</v>
      </c>
    </row>
    <row r="43" spans="7:8" ht="15.75" x14ac:dyDescent="0.25">
      <c r="G43" s="5" t="s">
        <v>258</v>
      </c>
      <c r="H43" s="6" t="s">
        <v>259</v>
      </c>
    </row>
    <row r="44" spans="7:8" ht="15.75" x14ac:dyDescent="0.25">
      <c r="G44" s="5" t="s">
        <v>260</v>
      </c>
      <c r="H44" s="6" t="s">
        <v>261</v>
      </c>
    </row>
    <row r="45" spans="7:8" ht="15.75" x14ac:dyDescent="0.25">
      <c r="G45" s="5" t="s">
        <v>262</v>
      </c>
      <c r="H45" s="6" t="s">
        <v>263</v>
      </c>
    </row>
    <row r="46" spans="7:8" ht="15.75" x14ac:dyDescent="0.25">
      <c r="G46" s="5" t="s">
        <v>264</v>
      </c>
      <c r="H46" s="6" t="s">
        <v>265</v>
      </c>
    </row>
    <row r="47" spans="7:8" ht="15.75" x14ac:dyDescent="0.25">
      <c r="G47" s="5" t="s">
        <v>266</v>
      </c>
      <c r="H47" s="6" t="s">
        <v>267</v>
      </c>
    </row>
    <row r="48" spans="7:8" ht="15.75" x14ac:dyDescent="0.25">
      <c r="G48" s="5" t="s">
        <v>268</v>
      </c>
      <c r="H48" s="6" t="s">
        <v>269</v>
      </c>
    </row>
    <row r="49" spans="7:8" ht="15.75" x14ac:dyDescent="0.25">
      <c r="G49" s="5" t="s">
        <v>270</v>
      </c>
      <c r="H49" s="6" t="s">
        <v>271</v>
      </c>
    </row>
    <row r="50" spans="7:8" ht="15.75" x14ac:dyDescent="0.25">
      <c r="G50" s="5" t="s">
        <v>272</v>
      </c>
      <c r="H50" s="6" t="s">
        <v>273</v>
      </c>
    </row>
    <row r="51" spans="7:8" ht="15.75" x14ac:dyDescent="0.25">
      <c r="G51" s="5" t="s">
        <v>274</v>
      </c>
      <c r="H51" s="6" t="s">
        <v>275</v>
      </c>
    </row>
    <row r="52" spans="7:8" ht="15.75" x14ac:dyDescent="0.25">
      <c r="G52" s="5" t="s">
        <v>276</v>
      </c>
      <c r="H52" s="6" t="s">
        <v>277</v>
      </c>
    </row>
    <row r="53" spans="7:8" ht="15.75" x14ac:dyDescent="0.25">
      <c r="G53" s="5" t="s">
        <v>278</v>
      </c>
      <c r="H53" s="6" t="s">
        <v>279</v>
      </c>
    </row>
    <row r="54" spans="7:8" ht="15.75" x14ac:dyDescent="0.25">
      <c r="G54" s="5" t="s">
        <v>280</v>
      </c>
      <c r="H54" s="6" t="s">
        <v>281</v>
      </c>
    </row>
    <row r="55" spans="7:8" ht="15.75" x14ac:dyDescent="0.25">
      <c r="G55" s="5" t="s">
        <v>282</v>
      </c>
      <c r="H55" s="6" t="s">
        <v>283</v>
      </c>
    </row>
    <row r="56" spans="7:8" ht="30" x14ac:dyDescent="0.25">
      <c r="G56" s="5" t="s">
        <v>284</v>
      </c>
      <c r="H56" s="6" t="s">
        <v>285</v>
      </c>
    </row>
    <row r="57" spans="7:8" ht="15.75" x14ac:dyDescent="0.25">
      <c r="G57" s="5" t="s">
        <v>286</v>
      </c>
      <c r="H57" s="6" t="s">
        <v>287</v>
      </c>
    </row>
    <row r="58" spans="7:8" ht="30" x14ac:dyDescent="0.25">
      <c r="G58" s="5" t="s">
        <v>288</v>
      </c>
      <c r="H58" s="6" t="s">
        <v>289</v>
      </c>
    </row>
    <row r="59" spans="7:8" ht="30" x14ac:dyDescent="0.25">
      <c r="G59" s="5" t="s">
        <v>290</v>
      </c>
      <c r="H59" s="6" t="s">
        <v>291</v>
      </c>
    </row>
    <row r="60" spans="7:8" ht="15.75" x14ac:dyDescent="0.25">
      <c r="G60" s="5" t="s">
        <v>292</v>
      </c>
      <c r="H60" s="6" t="s">
        <v>293</v>
      </c>
    </row>
    <row r="61" spans="7:8" ht="15.75" x14ac:dyDescent="0.25">
      <c r="G61" s="5" t="s">
        <v>294</v>
      </c>
      <c r="H61" s="6" t="s">
        <v>295</v>
      </c>
    </row>
    <row r="62" spans="7:8" ht="15.75" x14ac:dyDescent="0.25">
      <c r="G62" s="5" t="s">
        <v>296</v>
      </c>
      <c r="H62" s="6" t="s">
        <v>297</v>
      </c>
    </row>
    <row r="63" spans="7:8" ht="15.75" x14ac:dyDescent="0.25">
      <c r="G63" s="5" t="s">
        <v>298</v>
      </c>
      <c r="H63" s="6" t="s">
        <v>299</v>
      </c>
    </row>
    <row r="64" spans="7:8" ht="15.75" x14ac:dyDescent="0.25">
      <c r="G64" s="5" t="s">
        <v>300</v>
      </c>
      <c r="H64" s="6" t="s">
        <v>301</v>
      </c>
    </row>
    <row r="65" spans="7:8" ht="30" x14ac:dyDescent="0.25">
      <c r="G65" s="5" t="s">
        <v>302</v>
      </c>
      <c r="H65" s="6" t="s">
        <v>303</v>
      </c>
    </row>
    <row r="66" spans="7:8" ht="15.75" x14ac:dyDescent="0.25">
      <c r="G66" s="5" t="s">
        <v>304</v>
      </c>
      <c r="H66" s="6" t="s">
        <v>305</v>
      </c>
    </row>
    <row r="67" spans="7:8" ht="15.75" x14ac:dyDescent="0.25">
      <c r="G67" s="5" t="s">
        <v>306</v>
      </c>
      <c r="H67" s="6" t="s">
        <v>307</v>
      </c>
    </row>
    <row r="68" spans="7:8" ht="30" x14ac:dyDescent="0.25">
      <c r="G68" s="5" t="s">
        <v>308</v>
      </c>
      <c r="H68" s="6" t="s">
        <v>309</v>
      </c>
    </row>
    <row r="69" spans="7:8" ht="15.75" x14ac:dyDescent="0.25">
      <c r="G69" s="5" t="s">
        <v>310</v>
      </c>
      <c r="H69" s="6" t="s">
        <v>311</v>
      </c>
    </row>
    <row r="70" spans="7:8" ht="30" x14ac:dyDescent="0.25">
      <c r="G70" s="5" t="s">
        <v>312</v>
      </c>
      <c r="H70" s="6" t="s">
        <v>313</v>
      </c>
    </row>
    <row r="71" spans="7:8" ht="30" x14ac:dyDescent="0.25">
      <c r="G71" s="5" t="s">
        <v>314</v>
      </c>
      <c r="H71" s="6" t="s">
        <v>315</v>
      </c>
    </row>
    <row r="72" spans="7:8" ht="15.75" x14ac:dyDescent="0.25">
      <c r="G72" s="5" t="s">
        <v>316</v>
      </c>
      <c r="H72" s="6" t="s">
        <v>317</v>
      </c>
    </row>
    <row r="73" spans="7:8" ht="15.75" x14ac:dyDescent="0.25">
      <c r="G73" s="5" t="s">
        <v>318</v>
      </c>
      <c r="H73" s="6" t="s">
        <v>319</v>
      </c>
    </row>
    <row r="74" spans="7:8" ht="15.75" x14ac:dyDescent="0.25">
      <c r="G74" s="5" t="s">
        <v>320</v>
      </c>
      <c r="H74" s="6" t="s">
        <v>321</v>
      </c>
    </row>
    <row r="75" spans="7:8" ht="15.75" x14ac:dyDescent="0.25">
      <c r="G75" s="5" t="s">
        <v>322</v>
      </c>
      <c r="H75" s="6" t="s">
        <v>323</v>
      </c>
    </row>
    <row r="76" spans="7:8" ht="15.75" x14ac:dyDescent="0.25">
      <c r="G76" s="5" t="s">
        <v>324</v>
      </c>
      <c r="H76" s="6" t="s">
        <v>325</v>
      </c>
    </row>
    <row r="77" spans="7:8" ht="15.75" x14ac:dyDescent="0.25">
      <c r="G77" s="5" t="s">
        <v>326</v>
      </c>
      <c r="H77" s="6" t="s">
        <v>327</v>
      </c>
    </row>
    <row r="78" spans="7:8" ht="15.75" x14ac:dyDescent="0.25">
      <c r="G78" s="6" t="s">
        <v>328</v>
      </c>
      <c r="H78" s="6" t="s">
        <v>329</v>
      </c>
    </row>
    <row r="79" spans="7:8" ht="15.75" x14ac:dyDescent="0.25">
      <c r="G79" s="6" t="s">
        <v>330</v>
      </c>
      <c r="H79" s="6" t="s">
        <v>331</v>
      </c>
    </row>
    <row r="80" spans="7:8" ht="15.75" x14ac:dyDescent="0.25">
      <c r="G80" s="6" t="s">
        <v>332</v>
      </c>
      <c r="H80" s="6" t="s">
        <v>333</v>
      </c>
    </row>
    <row r="81" spans="7:8" ht="15.75" x14ac:dyDescent="0.25">
      <c r="G81" s="6"/>
      <c r="H81" s="6" t="s">
        <v>334</v>
      </c>
    </row>
    <row r="82" spans="7:8" ht="15.75" x14ac:dyDescent="0.25">
      <c r="G82" s="6"/>
      <c r="H82" s="6" t="s">
        <v>335</v>
      </c>
    </row>
    <row r="83" spans="7:8" ht="15.75" x14ac:dyDescent="0.25">
      <c r="G83" s="6"/>
      <c r="H83" s="6" t="s">
        <v>336</v>
      </c>
    </row>
    <row r="84" spans="7:8" ht="15.75" x14ac:dyDescent="0.25">
      <c r="G84" s="6"/>
      <c r="H84" s="6" t="s">
        <v>337</v>
      </c>
    </row>
    <row r="85" spans="7:8" ht="15.75" x14ac:dyDescent="0.25">
      <c r="G85" s="6"/>
      <c r="H85" s="6" t="s">
        <v>338</v>
      </c>
    </row>
    <row r="86" spans="7:8" ht="15.75" x14ac:dyDescent="0.25">
      <c r="G86" s="6"/>
      <c r="H86" s="6" t="s">
        <v>339</v>
      </c>
    </row>
    <row r="87" spans="7:8" ht="15.75" x14ac:dyDescent="0.25">
      <c r="G87" s="6"/>
      <c r="H87" s="6" t="s">
        <v>340</v>
      </c>
    </row>
    <row r="88" spans="7:8" ht="15.75" x14ac:dyDescent="0.25">
      <c r="G88" s="6"/>
      <c r="H88" s="6" t="s">
        <v>341</v>
      </c>
    </row>
    <row r="89" spans="7:8" ht="15.75" x14ac:dyDescent="0.25">
      <c r="G89" s="6"/>
      <c r="H89" s="6" t="s">
        <v>342</v>
      </c>
    </row>
    <row r="90" spans="7:8" ht="15.75" x14ac:dyDescent="0.25">
      <c r="G90" s="6"/>
      <c r="H90" s="6" t="s">
        <v>343</v>
      </c>
    </row>
    <row r="91" spans="7:8" ht="15.75" x14ac:dyDescent="0.25">
      <c r="G91" s="6"/>
      <c r="H91" s="6" t="s">
        <v>344</v>
      </c>
    </row>
    <row r="92" spans="7:8" ht="15.75" x14ac:dyDescent="0.25">
      <c r="G92" s="6"/>
      <c r="H92" s="6" t="s">
        <v>345</v>
      </c>
    </row>
    <row r="93" spans="7:8" ht="15.75" x14ac:dyDescent="0.25">
      <c r="G93" s="6"/>
      <c r="H93" s="6" t="s">
        <v>346</v>
      </c>
    </row>
    <row r="94" spans="7:8" ht="15.75" x14ac:dyDescent="0.25">
      <c r="G94" s="6"/>
      <c r="H94" s="6" t="s">
        <v>347</v>
      </c>
    </row>
    <row r="95" spans="7:8" ht="15.75" x14ac:dyDescent="0.25">
      <c r="G95" s="6"/>
      <c r="H95" s="6" t="s">
        <v>348</v>
      </c>
    </row>
    <row r="96" spans="7:8" ht="15.75" x14ac:dyDescent="0.25">
      <c r="G96" s="6"/>
      <c r="H96" s="6" t="s">
        <v>349</v>
      </c>
    </row>
    <row r="97" spans="7:8" ht="15.75" x14ac:dyDescent="0.25">
      <c r="G97" s="6"/>
      <c r="H97" s="6" t="s">
        <v>350</v>
      </c>
    </row>
    <row r="98" spans="7:8" ht="15.75" x14ac:dyDescent="0.25">
      <c r="G98" s="6"/>
      <c r="H98" s="6" t="s">
        <v>351</v>
      </c>
    </row>
    <row r="99" spans="7:8" ht="15.75" x14ac:dyDescent="0.25">
      <c r="G99" s="6"/>
      <c r="H99" s="6" t="s">
        <v>352</v>
      </c>
    </row>
    <row r="100" spans="7:8" ht="15.75" x14ac:dyDescent="0.25">
      <c r="G100" s="6"/>
      <c r="H100" s="6" t="s">
        <v>353</v>
      </c>
    </row>
    <row r="101" spans="7:8" ht="15.75" x14ac:dyDescent="0.25">
      <c r="G101" s="6"/>
      <c r="H101" s="6" t="s">
        <v>354</v>
      </c>
    </row>
    <row r="102" spans="7:8" ht="15.75" x14ac:dyDescent="0.25">
      <c r="G102" s="6"/>
      <c r="H102" s="6" t="s">
        <v>236</v>
      </c>
    </row>
    <row r="103" spans="7:8" ht="15.75" x14ac:dyDescent="0.25">
      <c r="G103" s="6"/>
      <c r="H103" s="6" t="s">
        <v>355</v>
      </c>
    </row>
    <row r="104" spans="7:8" ht="15.75" x14ac:dyDescent="0.25">
      <c r="G104" s="6"/>
      <c r="H104" s="6" t="s">
        <v>356</v>
      </c>
    </row>
    <row r="105" spans="7:8" ht="15.75" x14ac:dyDescent="0.25">
      <c r="G105" s="6"/>
      <c r="H105" s="6" t="s">
        <v>357</v>
      </c>
    </row>
    <row r="106" spans="7:8" ht="15.75" x14ac:dyDescent="0.25">
      <c r="G106" s="6"/>
      <c r="H106" s="6" t="s">
        <v>358</v>
      </c>
    </row>
    <row r="107" spans="7:8" ht="15.75" x14ac:dyDescent="0.25">
      <c r="G107" s="6"/>
      <c r="H107" s="6" t="s">
        <v>359</v>
      </c>
    </row>
    <row r="108" spans="7:8" ht="15.75" x14ac:dyDescent="0.25">
      <c r="G108" s="6"/>
      <c r="H108" s="6" t="s">
        <v>360</v>
      </c>
    </row>
    <row r="109" spans="7:8" ht="15.75" x14ac:dyDescent="0.25">
      <c r="G109" s="6"/>
      <c r="H109" s="6" t="s">
        <v>361</v>
      </c>
    </row>
    <row r="110" spans="7:8" ht="15.75" x14ac:dyDescent="0.25">
      <c r="G110" s="6"/>
      <c r="H110" s="6" t="s">
        <v>362</v>
      </c>
    </row>
    <row r="111" spans="7:8" ht="15.75" x14ac:dyDescent="0.25">
      <c r="G111" s="6"/>
      <c r="H111" s="6" t="s">
        <v>363</v>
      </c>
    </row>
    <row r="112" spans="7:8" ht="15.75" x14ac:dyDescent="0.25">
      <c r="G112" s="6"/>
      <c r="H112" s="6" t="s">
        <v>364</v>
      </c>
    </row>
    <row r="113" spans="7:8" ht="15.75" x14ac:dyDescent="0.25">
      <c r="G113" s="6"/>
      <c r="H113" s="6" t="s">
        <v>365</v>
      </c>
    </row>
    <row r="114" spans="7:8" ht="15.75" x14ac:dyDescent="0.25">
      <c r="G114" s="6"/>
      <c r="H114" s="6" t="s">
        <v>366</v>
      </c>
    </row>
    <row r="115" spans="7:8" ht="15.75" x14ac:dyDescent="0.25">
      <c r="G115" s="6"/>
      <c r="H115" s="6" t="s">
        <v>367</v>
      </c>
    </row>
    <row r="116" spans="7:8" ht="15.75" x14ac:dyDescent="0.25">
      <c r="G116" s="6"/>
      <c r="H116" s="6" t="s">
        <v>368</v>
      </c>
    </row>
    <row r="117" spans="7:8" ht="15.75" x14ac:dyDescent="0.25">
      <c r="G117" s="6"/>
      <c r="H117" s="6" t="s">
        <v>369</v>
      </c>
    </row>
    <row r="118" spans="7:8" ht="15.75" x14ac:dyDescent="0.25">
      <c r="G118" s="6"/>
      <c r="H118" s="6" t="s">
        <v>370</v>
      </c>
    </row>
    <row r="119" spans="7:8" ht="15.75" x14ac:dyDescent="0.25">
      <c r="G119" s="6"/>
      <c r="H119" s="6" t="s">
        <v>371</v>
      </c>
    </row>
    <row r="120" spans="7:8" ht="15.75" x14ac:dyDescent="0.25">
      <c r="G120" s="6"/>
      <c r="H120" s="6" t="s">
        <v>372</v>
      </c>
    </row>
    <row r="121" spans="7:8" ht="15.75" x14ac:dyDescent="0.25">
      <c r="G121" s="6"/>
      <c r="H121" s="6" t="s">
        <v>373</v>
      </c>
    </row>
    <row r="122" spans="7:8" ht="15.75" x14ac:dyDescent="0.25">
      <c r="G122" s="6"/>
      <c r="H122" s="6" t="s">
        <v>57</v>
      </c>
    </row>
    <row r="123" spans="7:8" ht="15.75" x14ac:dyDescent="0.25">
      <c r="G123" s="6"/>
      <c r="H123" s="6" t="s">
        <v>374</v>
      </c>
    </row>
    <row r="124" spans="7:8" ht="15.75" x14ac:dyDescent="0.25">
      <c r="G124" s="6"/>
      <c r="H124" s="6" t="s">
        <v>375</v>
      </c>
    </row>
    <row r="125" spans="7:8" ht="15.75" x14ac:dyDescent="0.25">
      <c r="G125" s="6"/>
      <c r="H125" s="6" t="s">
        <v>376</v>
      </c>
    </row>
    <row r="126" spans="7:8" ht="15.75" x14ac:dyDescent="0.25">
      <c r="G126" s="6"/>
      <c r="H126" s="6" t="s">
        <v>377</v>
      </c>
    </row>
    <row r="127" spans="7:8" ht="15.75" x14ac:dyDescent="0.25">
      <c r="G127" s="6"/>
      <c r="H127" s="6" t="s">
        <v>378</v>
      </c>
    </row>
    <row r="128" spans="7:8" ht="15.75" x14ac:dyDescent="0.25">
      <c r="G128" s="6"/>
      <c r="H128" s="6" t="s">
        <v>379</v>
      </c>
    </row>
    <row r="129" spans="7:8" ht="15.75" x14ac:dyDescent="0.25">
      <c r="G129" s="6"/>
      <c r="H129" s="6" t="s">
        <v>380</v>
      </c>
    </row>
    <row r="130" spans="7:8" ht="15.75" x14ac:dyDescent="0.25">
      <c r="G130" s="6"/>
      <c r="H130" s="6" t="s">
        <v>381</v>
      </c>
    </row>
    <row r="131" spans="7:8" ht="15.75" x14ac:dyDescent="0.25">
      <c r="G131" s="6"/>
      <c r="H131" s="6" t="s">
        <v>382</v>
      </c>
    </row>
    <row r="132" spans="7:8" ht="15.75" x14ac:dyDescent="0.25">
      <c r="G132" s="6"/>
      <c r="H132" s="6" t="s">
        <v>383</v>
      </c>
    </row>
    <row r="133" spans="7:8" ht="15.75" x14ac:dyDescent="0.25">
      <c r="G133" s="6"/>
      <c r="H133" s="6" t="s">
        <v>384</v>
      </c>
    </row>
    <row r="134" spans="7:8" ht="15.75" x14ac:dyDescent="0.25">
      <c r="G134" s="6"/>
      <c r="H134" s="6" t="s">
        <v>385</v>
      </c>
    </row>
    <row r="135" spans="7:8" ht="15.75" x14ac:dyDescent="0.25">
      <c r="G135" s="6"/>
      <c r="H135" s="6" t="s">
        <v>386</v>
      </c>
    </row>
    <row r="136" spans="7:8" ht="15.75" x14ac:dyDescent="0.25">
      <c r="G136" s="6"/>
      <c r="H136" s="6" t="s">
        <v>387</v>
      </c>
    </row>
    <row r="137" spans="7:8" ht="15.75" x14ac:dyDescent="0.25">
      <c r="G137" s="6"/>
      <c r="H137" s="6" t="s">
        <v>388</v>
      </c>
    </row>
    <row r="138" spans="7:8" ht="15.75" x14ac:dyDescent="0.25">
      <c r="G138" s="6"/>
      <c r="H138" s="6" t="s">
        <v>389</v>
      </c>
    </row>
    <row r="139" spans="7:8" ht="15.75" x14ac:dyDescent="0.25">
      <c r="G139" s="6"/>
      <c r="H139" s="6" t="s">
        <v>390</v>
      </c>
    </row>
    <row r="140" spans="7:8" ht="15.75" x14ac:dyDescent="0.25">
      <c r="G140" s="6"/>
      <c r="H140" s="6" t="s">
        <v>391</v>
      </c>
    </row>
    <row r="141" spans="7:8" ht="15.75" x14ac:dyDescent="0.25">
      <c r="G141" s="6"/>
      <c r="H141" s="6" t="s">
        <v>392</v>
      </c>
    </row>
    <row r="142" spans="7:8" ht="15.75" x14ac:dyDescent="0.25">
      <c r="G142" s="6"/>
      <c r="H142" s="6" t="s">
        <v>393</v>
      </c>
    </row>
    <row r="143" spans="7:8" ht="15.75" x14ac:dyDescent="0.25">
      <c r="G143" s="6"/>
      <c r="H143" s="6" t="s">
        <v>394</v>
      </c>
    </row>
    <row r="144" spans="7:8" ht="15.75" x14ac:dyDescent="0.25">
      <c r="G144" s="6"/>
      <c r="H144" s="6" t="s">
        <v>395</v>
      </c>
    </row>
    <row r="145" spans="7:8" ht="15.75" x14ac:dyDescent="0.25">
      <c r="G145" s="6"/>
      <c r="H145" s="6" t="s">
        <v>396</v>
      </c>
    </row>
    <row r="146" spans="7:8" ht="15.75" x14ac:dyDescent="0.25">
      <c r="G146" s="6"/>
      <c r="H146" s="6" t="s">
        <v>397</v>
      </c>
    </row>
    <row r="147" spans="7:8" ht="15.75" x14ac:dyDescent="0.25">
      <c r="G147" s="6"/>
      <c r="H147" s="6" t="s">
        <v>398</v>
      </c>
    </row>
    <row r="148" spans="7:8" ht="15.75" x14ac:dyDescent="0.25">
      <c r="G148" s="6"/>
      <c r="H148" s="6" t="s">
        <v>399</v>
      </c>
    </row>
    <row r="149" spans="7:8" ht="15.75" x14ac:dyDescent="0.25">
      <c r="G149" s="6"/>
      <c r="H149" s="6" t="s">
        <v>400</v>
      </c>
    </row>
    <row r="150" spans="7:8" ht="15.75" x14ac:dyDescent="0.25">
      <c r="G150" s="6"/>
      <c r="H150" s="6" t="s">
        <v>401</v>
      </c>
    </row>
    <row r="151" spans="7:8" ht="15.75" x14ac:dyDescent="0.25">
      <c r="G151" s="6"/>
      <c r="H151" s="6" t="s">
        <v>402</v>
      </c>
    </row>
    <row r="152" spans="7:8" ht="15.75" x14ac:dyDescent="0.25">
      <c r="G152" s="6"/>
      <c r="H152" s="6" t="s">
        <v>403</v>
      </c>
    </row>
    <row r="153" spans="7:8" ht="15.75" x14ac:dyDescent="0.25">
      <c r="G153" s="6"/>
      <c r="H153" s="6" t="s">
        <v>404</v>
      </c>
    </row>
    <row r="154" spans="7:8" ht="15.75" x14ac:dyDescent="0.25">
      <c r="G154" s="6"/>
      <c r="H154" s="6" t="s">
        <v>405</v>
      </c>
    </row>
    <row r="155" spans="7:8" ht="15.75" x14ac:dyDescent="0.25">
      <c r="G155" s="6"/>
      <c r="H155" s="6" t="s">
        <v>406</v>
      </c>
    </row>
    <row r="156" spans="7:8" ht="15.75" x14ac:dyDescent="0.25">
      <c r="G156" s="6"/>
      <c r="H156" s="6" t="s">
        <v>407</v>
      </c>
    </row>
    <row r="157" spans="7:8" ht="15.75" x14ac:dyDescent="0.25">
      <c r="G157" s="6"/>
      <c r="H157" s="6" t="s">
        <v>408</v>
      </c>
    </row>
    <row r="158" spans="7:8" ht="15.75" x14ac:dyDescent="0.25">
      <c r="G158" s="6"/>
      <c r="H158" s="6" t="s">
        <v>409</v>
      </c>
    </row>
    <row r="159" spans="7:8" ht="15.75" x14ac:dyDescent="0.25">
      <c r="G159" s="6"/>
      <c r="H159" s="6" t="s">
        <v>410</v>
      </c>
    </row>
    <row r="160" spans="7:8" ht="15.75" x14ac:dyDescent="0.25">
      <c r="G160" s="6"/>
      <c r="H160" s="6" t="s">
        <v>411</v>
      </c>
    </row>
    <row r="161" spans="7:8" ht="15.75" x14ac:dyDescent="0.25">
      <c r="G161" s="6"/>
      <c r="H161" s="6" t="s">
        <v>412</v>
      </c>
    </row>
    <row r="162" spans="7:8" ht="15.75" x14ac:dyDescent="0.25">
      <c r="G162" s="6"/>
      <c r="H162" s="6" t="s">
        <v>413</v>
      </c>
    </row>
    <row r="163" spans="7:8" ht="15.75" x14ac:dyDescent="0.25">
      <c r="G163" s="6"/>
      <c r="H163" s="6" t="s">
        <v>414</v>
      </c>
    </row>
    <row r="164" spans="7:8" ht="15.75" x14ac:dyDescent="0.25">
      <c r="G164" s="6"/>
      <c r="H164" s="6" t="s">
        <v>415</v>
      </c>
    </row>
    <row r="165" spans="7:8" ht="15.75" x14ac:dyDescent="0.25">
      <c r="G165" s="6"/>
      <c r="H165" s="6" t="s">
        <v>416</v>
      </c>
    </row>
    <row r="166" spans="7:8" ht="15.75" x14ac:dyDescent="0.25">
      <c r="G166" s="6"/>
      <c r="H166" s="6" t="s">
        <v>417</v>
      </c>
    </row>
    <row r="167" spans="7:8" ht="15.75" x14ac:dyDescent="0.25">
      <c r="G167" s="6"/>
      <c r="H167" s="6" t="s">
        <v>418</v>
      </c>
    </row>
    <row r="168" spans="7:8" ht="15.75" x14ac:dyDescent="0.25">
      <c r="G168" s="6"/>
      <c r="H168" s="6" t="s">
        <v>419</v>
      </c>
    </row>
    <row r="169" spans="7:8" ht="15.75" x14ac:dyDescent="0.25">
      <c r="G169" s="6"/>
      <c r="H169" s="6" t="s">
        <v>420</v>
      </c>
    </row>
    <row r="170" spans="7:8" ht="15.75" x14ac:dyDescent="0.25">
      <c r="G170" s="6"/>
      <c r="H170" s="6" t="s">
        <v>421</v>
      </c>
    </row>
    <row r="171" spans="7:8" ht="15.75" x14ac:dyDescent="0.25">
      <c r="G171" s="6"/>
      <c r="H171" s="6" t="s">
        <v>422</v>
      </c>
    </row>
    <row r="172" spans="7:8" ht="15.75" x14ac:dyDescent="0.25">
      <c r="G172" s="6"/>
      <c r="H172" s="6" t="s">
        <v>423</v>
      </c>
    </row>
    <row r="173" spans="7:8" ht="15.75" x14ac:dyDescent="0.25">
      <c r="G173" s="6"/>
      <c r="H173" s="6" t="s">
        <v>424</v>
      </c>
    </row>
    <row r="174" spans="7:8" ht="15.75" x14ac:dyDescent="0.25">
      <c r="G174" s="6"/>
      <c r="H174" s="6" t="s">
        <v>425</v>
      </c>
    </row>
    <row r="175" spans="7:8" ht="15.75" x14ac:dyDescent="0.25">
      <c r="G175" s="6"/>
      <c r="H175" s="6" t="s">
        <v>426</v>
      </c>
    </row>
    <row r="176" spans="7:8" ht="15.75" x14ac:dyDescent="0.25">
      <c r="G176" s="6"/>
      <c r="H176" s="6" t="s">
        <v>427</v>
      </c>
    </row>
    <row r="177" spans="7:8" ht="15.75" x14ac:dyDescent="0.25">
      <c r="G177" s="6"/>
      <c r="H177" s="6" t="s">
        <v>428</v>
      </c>
    </row>
    <row r="178" spans="7:8" ht="15.75" x14ac:dyDescent="0.25">
      <c r="G178" s="6"/>
      <c r="H178" s="6" t="s">
        <v>429</v>
      </c>
    </row>
    <row r="179" spans="7:8" ht="15.75" x14ac:dyDescent="0.25">
      <c r="G179" s="6"/>
      <c r="H179" s="6" t="s">
        <v>430</v>
      </c>
    </row>
    <row r="180" spans="7:8" ht="15.75" x14ac:dyDescent="0.25">
      <c r="G180" s="6"/>
      <c r="H180" s="6" t="s">
        <v>431</v>
      </c>
    </row>
    <row r="181" spans="7:8" ht="15.75" x14ac:dyDescent="0.25">
      <c r="G181" s="6"/>
      <c r="H181" s="6" t="s">
        <v>432</v>
      </c>
    </row>
    <row r="182" spans="7:8" ht="15.75" x14ac:dyDescent="0.25">
      <c r="G182" s="6"/>
      <c r="H182" s="6" t="s">
        <v>433</v>
      </c>
    </row>
    <row r="183" spans="7:8" ht="15.75" x14ac:dyDescent="0.25">
      <c r="G183" s="6"/>
      <c r="H183" s="6" t="s">
        <v>434</v>
      </c>
    </row>
    <row r="184" spans="7:8" ht="15.75" x14ac:dyDescent="0.25">
      <c r="G184" s="6"/>
      <c r="H184" s="6" t="s">
        <v>435</v>
      </c>
    </row>
    <row r="185" spans="7:8" ht="15.75" x14ac:dyDescent="0.25">
      <c r="G185" s="6"/>
      <c r="H185" s="6" t="s">
        <v>436</v>
      </c>
    </row>
    <row r="186" spans="7:8" ht="15.75" x14ac:dyDescent="0.25">
      <c r="G186" s="6"/>
      <c r="H186" s="6" t="s">
        <v>437</v>
      </c>
    </row>
    <row r="187" spans="7:8" ht="15.75" x14ac:dyDescent="0.25">
      <c r="G187" s="6"/>
      <c r="H187" s="6" t="s">
        <v>438</v>
      </c>
    </row>
    <row r="188" spans="7:8" ht="15.75" x14ac:dyDescent="0.25">
      <c r="G188" s="6"/>
      <c r="H188" s="6" t="s">
        <v>439</v>
      </c>
    </row>
    <row r="189" spans="7:8" ht="15.75" x14ac:dyDescent="0.25">
      <c r="G189" s="6"/>
      <c r="H189" s="6" t="s">
        <v>440</v>
      </c>
    </row>
    <row r="190" spans="7:8" ht="15.75" x14ac:dyDescent="0.25">
      <c r="G190" s="6"/>
      <c r="H190" s="6" t="s">
        <v>441</v>
      </c>
    </row>
    <row r="191" spans="7:8" ht="15.75" x14ac:dyDescent="0.25">
      <c r="G191" s="6"/>
      <c r="H191" s="6" t="s">
        <v>442</v>
      </c>
    </row>
    <row r="192" spans="7:8" ht="15.75" x14ac:dyDescent="0.25">
      <c r="G192" s="6"/>
      <c r="H192" s="6" t="s">
        <v>443</v>
      </c>
    </row>
    <row r="193" spans="7:8" ht="15.75" x14ac:dyDescent="0.25">
      <c r="G193" s="6"/>
      <c r="H193" s="6" t="s">
        <v>444</v>
      </c>
    </row>
    <row r="194" spans="7:8" ht="15.75" x14ac:dyDescent="0.25">
      <c r="G194" s="6"/>
      <c r="H194" s="6" t="s">
        <v>445</v>
      </c>
    </row>
    <row r="195" spans="7:8" ht="15.75" x14ac:dyDescent="0.25">
      <c r="G195" s="6"/>
      <c r="H195" s="6" t="s">
        <v>446</v>
      </c>
    </row>
    <row r="196" spans="7:8" ht="15.75" x14ac:dyDescent="0.25">
      <c r="G196" s="6"/>
      <c r="H196" s="6" t="s">
        <v>447</v>
      </c>
    </row>
    <row r="197" spans="7:8" ht="15.75" x14ac:dyDescent="0.25">
      <c r="G197" s="6"/>
      <c r="H197" s="6" t="s">
        <v>448</v>
      </c>
    </row>
    <row r="198" spans="7:8" ht="15.75" x14ac:dyDescent="0.25">
      <c r="G198" s="6"/>
      <c r="H198" s="6" t="s">
        <v>449</v>
      </c>
    </row>
    <row r="199" spans="7:8" ht="15.75" x14ac:dyDescent="0.25">
      <c r="G199" s="6"/>
      <c r="H199" s="6" t="s">
        <v>450</v>
      </c>
    </row>
    <row r="200" spans="7:8" ht="15.75" x14ac:dyDescent="0.25">
      <c r="G200" s="6"/>
      <c r="H200" s="6" t="s">
        <v>451</v>
      </c>
    </row>
    <row r="201" spans="7:8" ht="15.75" x14ac:dyDescent="0.25">
      <c r="G201" s="6"/>
      <c r="H201" s="6" t="s">
        <v>452</v>
      </c>
    </row>
    <row r="202" spans="7:8" ht="15.75" x14ac:dyDescent="0.25">
      <c r="G202" s="6"/>
      <c r="H202" s="6" t="s">
        <v>453</v>
      </c>
    </row>
    <row r="203" spans="7:8" ht="15.75" x14ac:dyDescent="0.25">
      <c r="G203" s="6"/>
      <c r="H203" s="6" t="s">
        <v>454</v>
      </c>
    </row>
    <row r="204" spans="7:8" ht="15.75" x14ac:dyDescent="0.25">
      <c r="G204" s="6"/>
      <c r="H204" s="6" t="s">
        <v>455</v>
      </c>
    </row>
    <row r="205" spans="7:8" ht="15.75" x14ac:dyDescent="0.25">
      <c r="G205" s="6"/>
      <c r="H205" s="6" t="s">
        <v>456</v>
      </c>
    </row>
    <row r="206" spans="7:8" ht="15.75" x14ac:dyDescent="0.25">
      <c r="G206" s="6"/>
      <c r="H206" s="6" t="s">
        <v>457</v>
      </c>
    </row>
    <row r="207" spans="7:8" ht="15.75" x14ac:dyDescent="0.25">
      <c r="G207" s="6"/>
      <c r="H207" s="6" t="s">
        <v>458</v>
      </c>
    </row>
    <row r="208" spans="7:8" ht="15.75" x14ac:dyDescent="0.25">
      <c r="G208" s="6"/>
      <c r="H208" s="6" t="s">
        <v>459</v>
      </c>
    </row>
    <row r="209" spans="7:8" ht="15.75" x14ac:dyDescent="0.25">
      <c r="G209" s="6"/>
      <c r="H209" s="6" t="s">
        <v>460</v>
      </c>
    </row>
    <row r="210" spans="7:8" ht="15.75" x14ac:dyDescent="0.25">
      <c r="G210" s="6"/>
      <c r="H210" s="6" t="s">
        <v>461</v>
      </c>
    </row>
    <row r="211" spans="7:8" ht="15.75" x14ac:dyDescent="0.25">
      <c r="G211" s="6"/>
      <c r="H211" s="6" t="s">
        <v>462</v>
      </c>
    </row>
    <row r="212" spans="7:8" ht="15.75" x14ac:dyDescent="0.25">
      <c r="G212" s="6"/>
      <c r="H212" s="6" t="s">
        <v>463</v>
      </c>
    </row>
    <row r="213" spans="7:8" ht="15.75" x14ac:dyDescent="0.25">
      <c r="G213" s="6"/>
      <c r="H213" s="6" t="s">
        <v>464</v>
      </c>
    </row>
    <row r="214" spans="7:8" ht="15.75" x14ac:dyDescent="0.25">
      <c r="G214" s="6"/>
      <c r="H214" s="6" t="s">
        <v>465</v>
      </c>
    </row>
    <row r="215" spans="7:8" ht="15.75" x14ac:dyDescent="0.25">
      <c r="G215" s="6"/>
      <c r="H215" s="6" t="s">
        <v>466</v>
      </c>
    </row>
    <row r="216" spans="7:8" ht="15.75" x14ac:dyDescent="0.25">
      <c r="G216" s="6"/>
      <c r="H216" s="6" t="s">
        <v>467</v>
      </c>
    </row>
    <row r="217" spans="7:8" ht="15.75" x14ac:dyDescent="0.25">
      <c r="G217" s="6"/>
      <c r="H217" s="6" t="s">
        <v>468</v>
      </c>
    </row>
    <row r="218" spans="7:8" ht="15.75" x14ac:dyDescent="0.25">
      <c r="G218" s="6"/>
      <c r="H218" s="6" t="s">
        <v>469</v>
      </c>
    </row>
    <row r="219" spans="7:8" ht="15.75" x14ac:dyDescent="0.25">
      <c r="G219" s="6"/>
      <c r="H219" s="6" t="s">
        <v>470</v>
      </c>
    </row>
    <row r="220" spans="7:8" ht="15.75" x14ac:dyDescent="0.25">
      <c r="G220" s="6"/>
      <c r="H220" s="6" t="s">
        <v>471</v>
      </c>
    </row>
    <row r="221" spans="7:8" ht="15.75" x14ac:dyDescent="0.25">
      <c r="G221" s="6"/>
      <c r="H221" s="6" t="s">
        <v>472</v>
      </c>
    </row>
    <row r="222" spans="7:8" ht="15.75" x14ac:dyDescent="0.25">
      <c r="G222" s="6"/>
      <c r="H222" s="6" t="s">
        <v>473</v>
      </c>
    </row>
    <row r="223" spans="7:8" ht="15.75" x14ac:dyDescent="0.25">
      <c r="G223" s="6"/>
      <c r="H223" s="6" t="s">
        <v>474</v>
      </c>
    </row>
    <row r="224" spans="7:8" ht="15.75" x14ac:dyDescent="0.25">
      <c r="G224" s="6"/>
      <c r="H224" s="6" t="s">
        <v>475</v>
      </c>
    </row>
    <row r="225" spans="7:8" ht="15.75" x14ac:dyDescent="0.25">
      <c r="G225" s="6"/>
      <c r="H225" s="6" t="s">
        <v>476</v>
      </c>
    </row>
    <row r="226" spans="7:8" ht="15.75" x14ac:dyDescent="0.25">
      <c r="G226" s="6"/>
      <c r="H226" s="6" t="s">
        <v>477</v>
      </c>
    </row>
    <row r="227" spans="7:8" ht="15.75" x14ac:dyDescent="0.25">
      <c r="G227" s="6"/>
      <c r="H227" s="6" t="s">
        <v>478</v>
      </c>
    </row>
    <row r="228" spans="7:8" ht="15.75" x14ac:dyDescent="0.25">
      <c r="G228" s="6"/>
      <c r="H228" s="6" t="s">
        <v>479</v>
      </c>
    </row>
    <row r="229" spans="7:8" ht="15.75" x14ac:dyDescent="0.25">
      <c r="G229" s="6"/>
      <c r="H229" s="6" t="s">
        <v>480</v>
      </c>
    </row>
    <row r="230" spans="7:8" ht="15.75" x14ac:dyDescent="0.25">
      <c r="G230" s="6"/>
      <c r="H230" s="6" t="s">
        <v>481</v>
      </c>
    </row>
    <row r="231" spans="7:8" ht="15.75" x14ac:dyDescent="0.25">
      <c r="G231" s="6"/>
      <c r="H231" s="6" t="s">
        <v>482</v>
      </c>
    </row>
    <row r="232" spans="7:8" ht="15.75" x14ac:dyDescent="0.25">
      <c r="G232" s="6"/>
      <c r="H232" s="6" t="s">
        <v>483</v>
      </c>
    </row>
    <row r="233" spans="7:8" ht="15.75" x14ac:dyDescent="0.25">
      <c r="G233" s="6"/>
      <c r="H233" s="6" t="s">
        <v>484</v>
      </c>
    </row>
    <row r="234" spans="7:8" ht="15.75" x14ac:dyDescent="0.25">
      <c r="G234" s="6"/>
      <c r="H234" s="6" t="s">
        <v>485</v>
      </c>
    </row>
    <row r="235" spans="7:8" ht="15.75" x14ac:dyDescent="0.25">
      <c r="G235" s="6"/>
      <c r="H235" s="6" t="s">
        <v>486</v>
      </c>
    </row>
    <row r="236" spans="7:8" ht="15.75" x14ac:dyDescent="0.25">
      <c r="G236" s="6"/>
      <c r="H236" s="6" t="s">
        <v>487</v>
      </c>
    </row>
    <row r="237" spans="7:8" ht="15.75" x14ac:dyDescent="0.25">
      <c r="G237" s="6"/>
      <c r="H237" s="6" t="s">
        <v>488</v>
      </c>
    </row>
    <row r="238" spans="7:8" ht="15.75" x14ac:dyDescent="0.25">
      <c r="G238" s="6"/>
      <c r="H238" s="6" t="s">
        <v>489</v>
      </c>
    </row>
    <row r="239" spans="7:8" ht="15.75" x14ac:dyDescent="0.25">
      <c r="G239" s="6"/>
      <c r="H239" s="6" t="s">
        <v>490</v>
      </c>
    </row>
    <row r="240" spans="7:8" ht="15.75" x14ac:dyDescent="0.25">
      <c r="G240" s="6"/>
      <c r="H240" s="6" t="s">
        <v>491</v>
      </c>
    </row>
    <row r="241" spans="7:8" ht="15.75" x14ac:dyDescent="0.25">
      <c r="G241" s="6"/>
      <c r="H241" s="6" t="s">
        <v>492</v>
      </c>
    </row>
    <row r="242" spans="7:8" ht="15.75" x14ac:dyDescent="0.25">
      <c r="G242" s="6"/>
      <c r="H242" s="6" t="s">
        <v>493</v>
      </c>
    </row>
    <row r="243" spans="7:8" ht="15.75" x14ac:dyDescent="0.25">
      <c r="G243" s="6"/>
      <c r="H243" s="6" t="s">
        <v>494</v>
      </c>
    </row>
    <row r="244" spans="7:8" ht="15.75" x14ac:dyDescent="0.25">
      <c r="G244" s="6"/>
      <c r="H244" s="6" t="s">
        <v>495</v>
      </c>
    </row>
    <row r="245" spans="7:8" ht="15.75" x14ac:dyDescent="0.25">
      <c r="G245" s="6"/>
      <c r="H245" s="6" t="s">
        <v>496</v>
      </c>
    </row>
    <row r="246" spans="7:8" ht="15.75" x14ac:dyDescent="0.25">
      <c r="G246" s="6"/>
      <c r="H246" s="6" t="s">
        <v>497</v>
      </c>
    </row>
    <row r="247" spans="7:8" ht="15.75" x14ac:dyDescent="0.25">
      <c r="G247" s="6"/>
      <c r="H247" s="6" t="s">
        <v>498</v>
      </c>
    </row>
    <row r="248" spans="7:8" ht="15.75" x14ac:dyDescent="0.25">
      <c r="G248" s="6"/>
      <c r="H248" s="6" t="s">
        <v>499</v>
      </c>
    </row>
    <row r="249" spans="7:8" ht="15.75" x14ac:dyDescent="0.25">
      <c r="G249" s="6"/>
      <c r="H249" s="6" t="s">
        <v>500</v>
      </c>
    </row>
    <row r="250" spans="7:8" ht="15.75" x14ac:dyDescent="0.25">
      <c r="G250" s="6"/>
      <c r="H250" s="6" t="s">
        <v>501</v>
      </c>
    </row>
    <row r="251" spans="7:8" ht="15.75" x14ac:dyDescent="0.25">
      <c r="G251" s="6"/>
      <c r="H251" s="6" t="s">
        <v>502</v>
      </c>
    </row>
    <row r="252" spans="7:8" ht="15.75" x14ac:dyDescent="0.25">
      <c r="G252" s="6"/>
      <c r="H252" s="6" t="s">
        <v>503</v>
      </c>
    </row>
    <row r="253" spans="7:8" ht="15.75" x14ac:dyDescent="0.25">
      <c r="G253" s="6"/>
      <c r="H253" s="6" t="s">
        <v>504</v>
      </c>
    </row>
    <row r="254" spans="7:8" ht="15.75" x14ac:dyDescent="0.25">
      <c r="G254" s="6"/>
      <c r="H254" s="6" t="s">
        <v>505</v>
      </c>
    </row>
    <row r="255" spans="7:8" ht="15.75" x14ac:dyDescent="0.25">
      <c r="G255" s="6"/>
      <c r="H255" s="6" t="s">
        <v>506</v>
      </c>
    </row>
    <row r="256" spans="7:8" ht="15.75" x14ac:dyDescent="0.25">
      <c r="G256" s="6"/>
      <c r="H256" s="6" t="s">
        <v>507</v>
      </c>
    </row>
    <row r="257" spans="7:8" ht="15.75" x14ac:dyDescent="0.25">
      <c r="G257" s="6"/>
      <c r="H257" s="6" t="s">
        <v>508</v>
      </c>
    </row>
    <row r="258" spans="7:8" ht="15.75" x14ac:dyDescent="0.25">
      <c r="G258" s="6"/>
      <c r="H258" s="6" t="s">
        <v>509</v>
      </c>
    </row>
    <row r="259" spans="7:8" ht="15.75" x14ac:dyDescent="0.25">
      <c r="G259" s="6"/>
      <c r="H259" s="6" t="s">
        <v>510</v>
      </c>
    </row>
    <row r="260" spans="7:8" ht="15.75" x14ac:dyDescent="0.25">
      <c r="G260" s="6"/>
      <c r="H260" s="6" t="s">
        <v>511</v>
      </c>
    </row>
    <row r="261" spans="7:8" ht="15.75" x14ac:dyDescent="0.25">
      <c r="G261" s="6"/>
      <c r="H261" s="6" t="s">
        <v>512</v>
      </c>
    </row>
    <row r="262" spans="7:8" ht="15.75" x14ac:dyDescent="0.25">
      <c r="G262" s="6"/>
      <c r="H262" s="6" t="s">
        <v>513</v>
      </c>
    </row>
    <row r="263" spans="7:8" ht="15.75" x14ac:dyDescent="0.25">
      <c r="G263" s="6"/>
      <c r="H263" s="6" t="s">
        <v>514</v>
      </c>
    </row>
    <row r="264" spans="7:8" ht="15.75" x14ac:dyDescent="0.25">
      <c r="G264" s="6"/>
      <c r="H264" s="6" t="s">
        <v>515</v>
      </c>
    </row>
    <row r="265" spans="7:8" ht="15.75" x14ac:dyDescent="0.25">
      <c r="G265" s="6"/>
      <c r="H265" s="6" t="s">
        <v>516</v>
      </c>
    </row>
    <row r="266" spans="7:8" ht="15.75" x14ac:dyDescent="0.25">
      <c r="G266" s="6"/>
      <c r="H266" s="6" t="s">
        <v>517</v>
      </c>
    </row>
    <row r="267" spans="7:8" ht="15.75" x14ac:dyDescent="0.25">
      <c r="G267" s="6"/>
      <c r="H267" s="6" t="s">
        <v>518</v>
      </c>
    </row>
    <row r="268" spans="7:8" ht="15.75" x14ac:dyDescent="0.25">
      <c r="G268" s="6"/>
      <c r="H268" s="6" t="s">
        <v>519</v>
      </c>
    </row>
    <row r="269" spans="7:8" ht="15.75" x14ac:dyDescent="0.25">
      <c r="G269" s="6"/>
      <c r="H269" s="6" t="s">
        <v>520</v>
      </c>
    </row>
    <row r="270" spans="7:8" ht="15.75" x14ac:dyDescent="0.25">
      <c r="G270" s="6"/>
      <c r="H270" s="6" t="s">
        <v>521</v>
      </c>
    </row>
    <row r="271" spans="7:8" ht="15.75" x14ac:dyDescent="0.25">
      <c r="G271" s="6"/>
      <c r="H271" s="6" t="s">
        <v>522</v>
      </c>
    </row>
    <row r="272" spans="7:8" ht="15.75" x14ac:dyDescent="0.25">
      <c r="G272" s="6"/>
      <c r="H272" s="6" t="s">
        <v>523</v>
      </c>
    </row>
    <row r="273" spans="7:8" ht="15.75" x14ac:dyDescent="0.25">
      <c r="G273" s="6"/>
      <c r="H273" s="6" t="s">
        <v>524</v>
      </c>
    </row>
    <row r="274" spans="7:8" ht="15.75" x14ac:dyDescent="0.25">
      <c r="G274" s="6"/>
      <c r="H274" s="6" t="s">
        <v>525</v>
      </c>
    </row>
    <row r="275" spans="7:8" ht="15.75" x14ac:dyDescent="0.25">
      <c r="G275" s="6"/>
      <c r="H275" s="6" t="s">
        <v>526</v>
      </c>
    </row>
    <row r="276" spans="7:8" ht="15.75" x14ac:dyDescent="0.25">
      <c r="G276" s="6"/>
      <c r="H276" s="6" t="s">
        <v>527</v>
      </c>
    </row>
    <row r="277" spans="7:8" ht="15.75" x14ac:dyDescent="0.25">
      <c r="G277" s="6"/>
      <c r="H277" s="6" t="s">
        <v>528</v>
      </c>
    </row>
    <row r="278" spans="7:8" ht="15.75" x14ac:dyDescent="0.25">
      <c r="G278" s="6"/>
      <c r="H278" s="6" t="s">
        <v>529</v>
      </c>
    </row>
    <row r="279" spans="7:8" ht="15.75" x14ac:dyDescent="0.25">
      <c r="G279" s="6"/>
      <c r="H279" s="6" t="s">
        <v>530</v>
      </c>
    </row>
    <row r="280" spans="7:8" ht="15.75" x14ac:dyDescent="0.25">
      <c r="G280" s="6"/>
      <c r="H280" s="6" t="s">
        <v>531</v>
      </c>
    </row>
    <row r="281" spans="7:8" ht="15.75" x14ac:dyDescent="0.25">
      <c r="G281" s="6"/>
      <c r="H281" s="6" t="s">
        <v>532</v>
      </c>
    </row>
    <row r="282" spans="7:8" ht="15.75" x14ac:dyDescent="0.25">
      <c r="G282" s="6"/>
      <c r="H282" s="6" t="s">
        <v>533</v>
      </c>
    </row>
    <row r="283" spans="7:8" ht="15.75" x14ac:dyDescent="0.25">
      <c r="G283" s="6"/>
      <c r="H283" s="6" t="s">
        <v>534</v>
      </c>
    </row>
    <row r="284" spans="7:8" ht="15.75" x14ac:dyDescent="0.25">
      <c r="G284" s="6"/>
      <c r="H284" s="6" t="s">
        <v>535</v>
      </c>
    </row>
    <row r="285" spans="7:8" ht="15.75" x14ac:dyDescent="0.25">
      <c r="G285" s="6"/>
      <c r="H285" s="6" t="s">
        <v>536</v>
      </c>
    </row>
    <row r="286" spans="7:8" ht="15.75" x14ac:dyDescent="0.25">
      <c r="G286" s="6"/>
      <c r="H286" s="6" t="s">
        <v>537</v>
      </c>
    </row>
    <row r="287" spans="7:8" ht="15.75" x14ac:dyDescent="0.25">
      <c r="G287" s="6"/>
      <c r="H287" s="6" t="s">
        <v>538</v>
      </c>
    </row>
    <row r="288" spans="7:8" ht="15.75" x14ac:dyDescent="0.25">
      <c r="G288" s="6"/>
      <c r="H288" s="6" t="s">
        <v>539</v>
      </c>
    </row>
    <row r="289" spans="7:8" ht="15.75" x14ac:dyDescent="0.25">
      <c r="G289" s="6"/>
      <c r="H289" s="6" t="s">
        <v>540</v>
      </c>
    </row>
    <row r="290" spans="7:8" ht="15.75" x14ac:dyDescent="0.25">
      <c r="G290" s="6"/>
      <c r="H290" s="6" t="s">
        <v>541</v>
      </c>
    </row>
    <row r="291" spans="7:8" ht="15.75" x14ac:dyDescent="0.25">
      <c r="G291" s="6"/>
      <c r="H291" s="6" t="s">
        <v>542</v>
      </c>
    </row>
    <row r="292" spans="7:8" ht="15.75" x14ac:dyDescent="0.25">
      <c r="G292" s="6"/>
      <c r="H292" s="6" t="s">
        <v>543</v>
      </c>
    </row>
    <row r="293" spans="7:8" ht="15.75" x14ac:dyDescent="0.25">
      <c r="G293" s="6"/>
      <c r="H293" s="6" t="s">
        <v>544</v>
      </c>
    </row>
    <row r="294" spans="7:8" ht="15.75" x14ac:dyDescent="0.25">
      <c r="G294" s="6"/>
      <c r="H294" s="6" t="s">
        <v>545</v>
      </c>
    </row>
    <row r="295" spans="7:8" ht="15.75" x14ac:dyDescent="0.25">
      <c r="G295" s="6"/>
      <c r="H295" s="6" t="s">
        <v>546</v>
      </c>
    </row>
    <row r="296" spans="7:8" ht="15.75" x14ac:dyDescent="0.25">
      <c r="G296" s="6"/>
      <c r="H296" s="6" t="s">
        <v>547</v>
      </c>
    </row>
    <row r="297" spans="7:8" ht="15.75" x14ac:dyDescent="0.25">
      <c r="G297" s="6"/>
      <c r="H297" s="6" t="s">
        <v>548</v>
      </c>
    </row>
    <row r="298" spans="7:8" ht="15.75" x14ac:dyDescent="0.25">
      <c r="G298" s="6"/>
      <c r="H298" s="6" t="s">
        <v>549</v>
      </c>
    </row>
    <row r="299" spans="7:8" ht="15.75" x14ac:dyDescent="0.25">
      <c r="G299" s="6"/>
      <c r="H299" s="6" t="s">
        <v>550</v>
      </c>
    </row>
    <row r="300" spans="7:8" ht="15.75" x14ac:dyDescent="0.25">
      <c r="G300" s="6"/>
      <c r="H300" s="6" t="s">
        <v>551</v>
      </c>
    </row>
    <row r="301" spans="7:8" ht="15.75" x14ac:dyDescent="0.25">
      <c r="G301" s="6"/>
      <c r="H301" s="6" t="s">
        <v>552</v>
      </c>
    </row>
    <row r="302" spans="7:8" ht="15.75" x14ac:dyDescent="0.25">
      <c r="G302" s="6"/>
      <c r="H302" s="6" t="s">
        <v>553</v>
      </c>
    </row>
    <row r="303" spans="7:8" ht="15.75" x14ac:dyDescent="0.25">
      <c r="G303" s="6"/>
      <c r="H303" s="6" t="s">
        <v>554</v>
      </c>
    </row>
    <row r="304" spans="7:8" ht="15.75" x14ac:dyDescent="0.25">
      <c r="G304" s="6"/>
      <c r="H304" s="6" t="s">
        <v>555</v>
      </c>
    </row>
    <row r="305" spans="7:8" ht="15.75" x14ac:dyDescent="0.25">
      <c r="G305" s="6"/>
      <c r="H305" s="6" t="s">
        <v>556</v>
      </c>
    </row>
    <row r="306" spans="7:8" ht="15.75" x14ac:dyDescent="0.25">
      <c r="G306" s="6"/>
      <c r="H306" s="6" t="s">
        <v>557</v>
      </c>
    </row>
    <row r="307" spans="7:8" ht="15.75" x14ac:dyDescent="0.25">
      <c r="G307" s="6"/>
      <c r="H307" s="6" t="s">
        <v>558</v>
      </c>
    </row>
    <row r="308" spans="7:8" ht="15.75" x14ac:dyDescent="0.25">
      <c r="G308" s="6"/>
      <c r="H308" s="6" t="s">
        <v>559</v>
      </c>
    </row>
    <row r="309" spans="7:8" ht="15.75" x14ac:dyDescent="0.25">
      <c r="G309" s="6"/>
      <c r="H309" s="6" t="s">
        <v>560</v>
      </c>
    </row>
    <row r="310" spans="7:8" ht="15.75" x14ac:dyDescent="0.25">
      <c r="G310" s="6"/>
      <c r="H310" s="6" t="s">
        <v>561</v>
      </c>
    </row>
    <row r="311" spans="7:8" ht="15.75" x14ac:dyDescent="0.25">
      <c r="G311" s="6"/>
      <c r="H311" s="6" t="s">
        <v>562</v>
      </c>
    </row>
    <row r="312" spans="7:8" ht="15.75" x14ac:dyDescent="0.25">
      <c r="G312" s="6"/>
      <c r="H312" s="6" t="s">
        <v>563</v>
      </c>
    </row>
    <row r="313" spans="7:8" ht="15.75" x14ac:dyDescent="0.25">
      <c r="G313" s="6"/>
      <c r="H313" s="6" t="s">
        <v>306</v>
      </c>
    </row>
    <row r="314" spans="7:8" ht="15.75" x14ac:dyDescent="0.25">
      <c r="G314" s="6"/>
      <c r="H314" s="6" t="s">
        <v>564</v>
      </c>
    </row>
    <row r="315" spans="7:8" ht="15.75" x14ac:dyDescent="0.25">
      <c r="G315" s="6"/>
      <c r="H315" s="6" t="s">
        <v>565</v>
      </c>
    </row>
    <row r="316" spans="7:8" ht="15.75" x14ac:dyDescent="0.25">
      <c r="G316" s="6"/>
      <c r="H316" s="6" t="s">
        <v>566</v>
      </c>
    </row>
    <row r="317" spans="7:8" ht="15.75" x14ac:dyDescent="0.25">
      <c r="G317" s="6"/>
      <c r="H317" s="6" t="s">
        <v>567</v>
      </c>
    </row>
    <row r="318" spans="7:8" ht="15.75" x14ac:dyDescent="0.25">
      <c r="G318" s="6"/>
      <c r="H318" s="6" t="s">
        <v>568</v>
      </c>
    </row>
    <row r="319" spans="7:8" ht="15.75" x14ac:dyDescent="0.25">
      <c r="G319" s="6"/>
      <c r="H319" s="6" t="s">
        <v>569</v>
      </c>
    </row>
    <row r="320" spans="7:8" ht="15.75" x14ac:dyDescent="0.25">
      <c r="G320" s="6"/>
      <c r="H320" s="6" t="s">
        <v>570</v>
      </c>
    </row>
    <row r="321" spans="7:8" ht="15.75" x14ac:dyDescent="0.25">
      <c r="G321" s="6"/>
      <c r="H321" s="6" t="s">
        <v>571</v>
      </c>
    </row>
    <row r="322" spans="7:8" ht="15.75" x14ac:dyDescent="0.25">
      <c r="G322" s="6"/>
      <c r="H322" s="6" t="s">
        <v>572</v>
      </c>
    </row>
    <row r="323" spans="7:8" ht="15.75" x14ac:dyDescent="0.25">
      <c r="G323" s="6"/>
      <c r="H323" s="6" t="s">
        <v>573</v>
      </c>
    </row>
    <row r="324" spans="7:8" ht="15.75" x14ac:dyDescent="0.25">
      <c r="G324" s="6"/>
      <c r="H324" s="6" t="s">
        <v>574</v>
      </c>
    </row>
    <row r="325" spans="7:8" ht="15.75" x14ac:dyDescent="0.25">
      <c r="G325" s="6"/>
      <c r="H325" s="6" t="s">
        <v>575</v>
      </c>
    </row>
    <row r="326" spans="7:8" ht="15.75" x14ac:dyDescent="0.25">
      <c r="G326" s="6"/>
      <c r="H326" s="6" t="s">
        <v>576</v>
      </c>
    </row>
    <row r="327" spans="7:8" ht="15.75" x14ac:dyDescent="0.25">
      <c r="G327" s="6"/>
      <c r="H327" s="6" t="s">
        <v>577</v>
      </c>
    </row>
    <row r="328" spans="7:8" ht="15.75" x14ac:dyDescent="0.25">
      <c r="G328" s="6"/>
      <c r="H328" s="6" t="s">
        <v>578</v>
      </c>
    </row>
    <row r="329" spans="7:8" ht="15.75" x14ac:dyDescent="0.25">
      <c r="G329" s="6"/>
      <c r="H329" s="6" t="s">
        <v>579</v>
      </c>
    </row>
    <row r="330" spans="7:8" ht="15.75" x14ac:dyDescent="0.25">
      <c r="G330" s="6"/>
      <c r="H330" s="6" t="s">
        <v>580</v>
      </c>
    </row>
    <row r="331" spans="7:8" ht="15.75" x14ac:dyDescent="0.25">
      <c r="G331" s="6"/>
      <c r="H331" s="6" t="s">
        <v>581</v>
      </c>
    </row>
    <row r="332" spans="7:8" ht="15.75" x14ac:dyDescent="0.25">
      <c r="G332" s="6"/>
      <c r="H332" s="6" t="s">
        <v>582</v>
      </c>
    </row>
    <row r="333" spans="7:8" ht="15.75" x14ac:dyDescent="0.25">
      <c r="G333" s="6"/>
      <c r="H333" s="6" t="s">
        <v>583</v>
      </c>
    </row>
    <row r="334" spans="7:8" ht="15.75" x14ac:dyDescent="0.25">
      <c r="G334" s="6"/>
      <c r="H334" s="6" t="s">
        <v>584</v>
      </c>
    </row>
    <row r="335" spans="7:8" ht="15.75" x14ac:dyDescent="0.25">
      <c r="G335" s="6"/>
      <c r="H335" s="6" t="s">
        <v>585</v>
      </c>
    </row>
    <row r="336" spans="7:8" ht="15.75" x14ac:dyDescent="0.25">
      <c r="G336" s="6"/>
      <c r="H336" s="6" t="s">
        <v>586</v>
      </c>
    </row>
    <row r="337" spans="7:8" ht="15.75" x14ac:dyDescent="0.25">
      <c r="G337" s="6"/>
      <c r="H337" s="6" t="s">
        <v>587</v>
      </c>
    </row>
    <row r="338" spans="7:8" ht="15.75" x14ac:dyDescent="0.25">
      <c r="G338" s="6"/>
      <c r="H338" s="6" t="s">
        <v>588</v>
      </c>
    </row>
    <row r="339" spans="7:8" ht="15.75" x14ac:dyDescent="0.25">
      <c r="G339" s="6"/>
      <c r="H339" s="6" t="s">
        <v>589</v>
      </c>
    </row>
    <row r="340" spans="7:8" ht="15.75" x14ac:dyDescent="0.25">
      <c r="G340" s="6"/>
      <c r="H340" s="6" t="s">
        <v>590</v>
      </c>
    </row>
    <row r="341" spans="7:8" ht="15.75" x14ac:dyDescent="0.25">
      <c r="G341" s="6"/>
      <c r="H341" s="6" t="s">
        <v>591</v>
      </c>
    </row>
    <row r="342" spans="7:8" ht="15.75" x14ac:dyDescent="0.25">
      <c r="G342" s="6"/>
      <c r="H342" s="6" t="s">
        <v>592</v>
      </c>
    </row>
    <row r="343" spans="7:8" ht="15.75" x14ac:dyDescent="0.25">
      <c r="G343" s="6"/>
      <c r="H343" s="6" t="s">
        <v>593</v>
      </c>
    </row>
    <row r="344" spans="7:8" ht="15.75" x14ac:dyDescent="0.25">
      <c r="G344" s="6"/>
      <c r="H344" s="6" t="s">
        <v>594</v>
      </c>
    </row>
    <row r="345" spans="7:8" ht="15.75" x14ac:dyDescent="0.25">
      <c r="G345" s="6"/>
      <c r="H345" s="6" t="s">
        <v>595</v>
      </c>
    </row>
    <row r="346" spans="7:8" ht="15.75" x14ac:dyDescent="0.25">
      <c r="G346" s="6"/>
      <c r="H346" s="6" t="s">
        <v>596</v>
      </c>
    </row>
    <row r="347" spans="7:8" ht="15.75" x14ac:dyDescent="0.25">
      <c r="G347" s="6"/>
      <c r="H347" s="6" t="s">
        <v>597</v>
      </c>
    </row>
    <row r="348" spans="7:8" ht="15.75" x14ac:dyDescent="0.25">
      <c r="G348" s="6"/>
      <c r="H348" s="6" t="s">
        <v>598</v>
      </c>
    </row>
    <row r="349" spans="7:8" ht="15.75" x14ac:dyDescent="0.25">
      <c r="G349" s="6"/>
      <c r="H349" s="6" t="s">
        <v>599</v>
      </c>
    </row>
    <row r="350" spans="7:8" ht="15.75" x14ac:dyDescent="0.25">
      <c r="G350" s="6"/>
      <c r="H350" s="6" t="s">
        <v>600</v>
      </c>
    </row>
    <row r="351" spans="7:8" ht="15.75" x14ac:dyDescent="0.25">
      <c r="G351" s="6"/>
      <c r="H351" s="6" t="s">
        <v>601</v>
      </c>
    </row>
    <row r="352" spans="7:8" ht="15.75" x14ac:dyDescent="0.25">
      <c r="G352" s="6"/>
      <c r="H352" s="6" t="s">
        <v>602</v>
      </c>
    </row>
    <row r="353" spans="7:8" ht="15.75" x14ac:dyDescent="0.25">
      <c r="G353" s="6"/>
      <c r="H353" s="6" t="s">
        <v>603</v>
      </c>
    </row>
    <row r="354" spans="7:8" ht="15.75" x14ac:dyDescent="0.25">
      <c r="G354" s="6"/>
      <c r="H354" s="6" t="s">
        <v>604</v>
      </c>
    </row>
    <row r="355" spans="7:8" ht="15.75" x14ac:dyDescent="0.25">
      <c r="G355" s="6"/>
      <c r="H355" s="6" t="s">
        <v>605</v>
      </c>
    </row>
    <row r="356" spans="7:8" ht="15.75" x14ac:dyDescent="0.25">
      <c r="G356" s="6"/>
      <c r="H356" s="6" t="s">
        <v>606</v>
      </c>
    </row>
    <row r="357" spans="7:8" ht="15.75" x14ac:dyDescent="0.25">
      <c r="G357" s="6"/>
      <c r="H357" s="6" t="s">
        <v>607</v>
      </c>
    </row>
    <row r="358" spans="7:8" ht="15.75" x14ac:dyDescent="0.25">
      <c r="G358" s="6"/>
      <c r="H358" s="6" t="s">
        <v>608</v>
      </c>
    </row>
    <row r="359" spans="7:8" ht="15.75" x14ac:dyDescent="0.25">
      <c r="G359" s="6"/>
      <c r="H359" s="6" t="s">
        <v>609</v>
      </c>
    </row>
    <row r="360" spans="7:8" ht="15.75" x14ac:dyDescent="0.25">
      <c r="G360" s="6"/>
      <c r="H360" s="6" t="s">
        <v>610</v>
      </c>
    </row>
    <row r="361" spans="7:8" ht="15.75" x14ac:dyDescent="0.25">
      <c r="G361" s="6"/>
      <c r="H361" s="6" t="s">
        <v>611</v>
      </c>
    </row>
    <row r="362" spans="7:8" ht="15.75" x14ac:dyDescent="0.25">
      <c r="G362" s="6"/>
      <c r="H362" s="6" t="s">
        <v>612</v>
      </c>
    </row>
    <row r="363" spans="7:8" ht="15.75" x14ac:dyDescent="0.25">
      <c r="G363" s="6"/>
      <c r="H363" s="6" t="s">
        <v>613</v>
      </c>
    </row>
    <row r="364" spans="7:8" ht="15.75" x14ac:dyDescent="0.25">
      <c r="G364" s="6"/>
      <c r="H364" s="6" t="s">
        <v>614</v>
      </c>
    </row>
    <row r="365" spans="7:8" ht="15.75" x14ac:dyDescent="0.25">
      <c r="G365" s="6"/>
      <c r="H365" s="6" t="s">
        <v>615</v>
      </c>
    </row>
    <row r="366" spans="7:8" ht="15.75" x14ac:dyDescent="0.25">
      <c r="G366" s="6"/>
      <c r="H366" s="6" t="s">
        <v>616</v>
      </c>
    </row>
    <row r="367" spans="7:8" ht="15.75" x14ac:dyDescent="0.25">
      <c r="G367" s="6"/>
      <c r="H367" s="6" t="s">
        <v>617</v>
      </c>
    </row>
    <row r="368" spans="7:8" ht="15.75" x14ac:dyDescent="0.25">
      <c r="G368" s="6"/>
      <c r="H368" s="6" t="s">
        <v>618</v>
      </c>
    </row>
    <row r="369" spans="7:8" ht="15.75" x14ac:dyDescent="0.25">
      <c r="G369" s="6"/>
      <c r="H369" s="6" t="s">
        <v>619</v>
      </c>
    </row>
    <row r="370" spans="7:8" ht="15.75" x14ac:dyDescent="0.25">
      <c r="G370" s="6"/>
      <c r="H370" s="6" t="s">
        <v>620</v>
      </c>
    </row>
    <row r="371" spans="7:8" ht="15.75" x14ac:dyDescent="0.25">
      <c r="G371" s="6"/>
      <c r="H371" s="6" t="s">
        <v>621</v>
      </c>
    </row>
    <row r="372" spans="7:8" ht="15.75" x14ac:dyDescent="0.25">
      <c r="G372" s="6"/>
      <c r="H372" s="6" t="s">
        <v>622</v>
      </c>
    </row>
    <row r="373" spans="7:8" ht="15.75" x14ac:dyDescent="0.25">
      <c r="G373" s="6"/>
      <c r="H373" s="6" t="s">
        <v>623</v>
      </c>
    </row>
    <row r="374" spans="7:8" ht="15.75" x14ac:dyDescent="0.25">
      <c r="G374" s="6"/>
      <c r="H374" s="6" t="s">
        <v>624</v>
      </c>
    </row>
    <row r="375" spans="7:8" ht="15.75" x14ac:dyDescent="0.25">
      <c r="G375" s="6"/>
      <c r="H375" s="6" t="s">
        <v>625</v>
      </c>
    </row>
    <row r="376" spans="7:8" ht="15.75" x14ac:dyDescent="0.25">
      <c r="G376" s="6"/>
      <c r="H376" s="6" t="s">
        <v>626</v>
      </c>
    </row>
    <row r="377" spans="7:8" ht="15.75" x14ac:dyDescent="0.25">
      <c r="G377" s="6"/>
      <c r="H377" s="6" t="s">
        <v>627</v>
      </c>
    </row>
    <row r="378" spans="7:8" ht="15.75" x14ac:dyDescent="0.25">
      <c r="G378" s="6"/>
      <c r="H378" s="6" t="s">
        <v>628</v>
      </c>
    </row>
    <row r="379" spans="7:8" ht="15.75" x14ac:dyDescent="0.25">
      <c r="G379" s="6"/>
      <c r="H379" s="6" t="s">
        <v>629</v>
      </c>
    </row>
    <row r="380" spans="7:8" ht="15.75" x14ac:dyDescent="0.25">
      <c r="G380" s="6"/>
      <c r="H380" s="6" t="s">
        <v>630</v>
      </c>
    </row>
    <row r="381" spans="7:8" ht="15.75" x14ac:dyDescent="0.25">
      <c r="G381" s="6"/>
      <c r="H381" s="6" t="s">
        <v>631</v>
      </c>
    </row>
    <row r="382" spans="7:8" ht="15.75" x14ac:dyDescent="0.25">
      <c r="G382" s="6"/>
      <c r="H382" s="6" t="s">
        <v>632</v>
      </c>
    </row>
    <row r="383" spans="7:8" ht="15.75" x14ac:dyDescent="0.25">
      <c r="G383" s="6"/>
      <c r="H383" s="6" t="s">
        <v>633</v>
      </c>
    </row>
    <row r="384" spans="7:8" ht="15.75" x14ac:dyDescent="0.25">
      <c r="G384" s="6"/>
      <c r="H384" s="6" t="s">
        <v>634</v>
      </c>
    </row>
    <row r="385" spans="7:8" ht="15.75" x14ac:dyDescent="0.25">
      <c r="G385" s="6"/>
      <c r="H385" s="6" t="s">
        <v>635</v>
      </c>
    </row>
    <row r="386" spans="7:8" ht="15.75" x14ac:dyDescent="0.25">
      <c r="G386" s="6"/>
      <c r="H386" s="6" t="s">
        <v>636</v>
      </c>
    </row>
    <row r="387" spans="7:8" ht="15.75" x14ac:dyDescent="0.25">
      <c r="G387" s="6"/>
      <c r="H387" s="6" t="s">
        <v>637</v>
      </c>
    </row>
    <row r="388" spans="7:8" ht="15.75" x14ac:dyDescent="0.25">
      <c r="G388" s="6"/>
      <c r="H388" s="6" t="s">
        <v>638</v>
      </c>
    </row>
    <row r="389" spans="7:8" ht="15.75" x14ac:dyDescent="0.25">
      <c r="G389" s="6"/>
      <c r="H389" s="6" t="s">
        <v>639</v>
      </c>
    </row>
    <row r="390" spans="7:8" ht="15.75" x14ac:dyDescent="0.25">
      <c r="G390" s="6"/>
      <c r="H390" s="6" t="s">
        <v>640</v>
      </c>
    </row>
    <row r="391" spans="7:8" ht="15.75" x14ac:dyDescent="0.25">
      <c r="G391" s="6"/>
      <c r="H391" s="6" t="s">
        <v>641</v>
      </c>
    </row>
    <row r="392" spans="7:8" ht="15.75" x14ac:dyDescent="0.25">
      <c r="G392" s="6"/>
      <c r="H392" s="6" t="s">
        <v>642</v>
      </c>
    </row>
    <row r="393" spans="7:8" ht="15.75" x14ac:dyDescent="0.25">
      <c r="G393" s="6"/>
      <c r="H393" s="6" t="s">
        <v>643</v>
      </c>
    </row>
    <row r="394" spans="7:8" ht="15.75" x14ac:dyDescent="0.25">
      <c r="G394" s="6"/>
      <c r="H394" s="6" t="s">
        <v>644</v>
      </c>
    </row>
    <row r="395" spans="7:8" ht="15.75" x14ac:dyDescent="0.25">
      <c r="G395" s="6"/>
      <c r="H395" s="6" t="s">
        <v>645</v>
      </c>
    </row>
    <row r="396" spans="7:8" ht="15.75" x14ac:dyDescent="0.25">
      <c r="G396" s="6"/>
      <c r="H396" s="6" t="s">
        <v>646</v>
      </c>
    </row>
    <row r="397" spans="7:8" ht="15.75" x14ac:dyDescent="0.25">
      <c r="G397" s="6"/>
      <c r="H397" s="6" t="s">
        <v>647</v>
      </c>
    </row>
    <row r="398" spans="7:8" ht="15.75" x14ac:dyDescent="0.25">
      <c r="G398" s="6"/>
      <c r="H398" s="6" t="s">
        <v>648</v>
      </c>
    </row>
    <row r="399" spans="7:8" ht="15.75" x14ac:dyDescent="0.25">
      <c r="G399" s="6"/>
      <c r="H399" s="6" t="s">
        <v>649</v>
      </c>
    </row>
    <row r="400" spans="7:8" ht="15.75" x14ac:dyDescent="0.25">
      <c r="G400" s="6"/>
      <c r="H400" s="6" t="s">
        <v>650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ddec4a-f3f5-48ef-b5e1-f75cb2bacdb2">
      <Terms xmlns="http://schemas.microsoft.com/office/infopath/2007/PartnerControls"/>
    </lcf76f155ced4ddcb4097134ff3c332f>
    <TaxCatchAll xmlns="b6bc3390-67cf-4bee-bacd-f05c9f1e76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024B6854FF0249A3EA447F0A6674F9" ma:contentTypeVersion="10" ma:contentTypeDescription="Crie um novo documento." ma:contentTypeScope="" ma:versionID="ae78291c87a766a09a75de82b3b7b6f0">
  <xsd:schema xmlns:xsd="http://www.w3.org/2001/XMLSchema" xmlns:xs="http://www.w3.org/2001/XMLSchema" xmlns:p="http://schemas.microsoft.com/office/2006/metadata/properties" xmlns:ns2="78ddec4a-f3f5-48ef-b5e1-f75cb2bacdb2" xmlns:ns3="b6bc3390-67cf-4bee-bacd-f05c9f1e7604" targetNamespace="http://schemas.microsoft.com/office/2006/metadata/properties" ma:root="true" ma:fieldsID="1084c265dfc29b42295d28816a95ba83" ns2:_="" ns3:_="">
    <xsd:import namespace="78ddec4a-f3f5-48ef-b5e1-f75cb2bacdb2"/>
    <xsd:import namespace="b6bc3390-67cf-4bee-bacd-f05c9f1e76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dec4a-f3f5-48ef-b5e1-f75cb2bac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6c01fdd-2a87-4ccc-945e-4b3885ea1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3390-67cf-4bee-bacd-f05c9f1e76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2afce7-efc7-4846-9ac5-ca313d682b22}" ma:internalName="TaxCatchAll" ma:showField="CatchAllData" ma:web="b6bc3390-67cf-4bee-bacd-f05c9f1e76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A1A95-7695-4D52-9447-87D1F56B193F}">
  <ds:schemaRefs>
    <ds:schemaRef ds:uri="http://schemas.microsoft.com/office/2006/metadata/properties"/>
    <ds:schemaRef ds:uri="http://schemas.microsoft.com/office/infopath/2007/PartnerControls"/>
    <ds:schemaRef ds:uri="78ddec4a-f3f5-48ef-b5e1-f75cb2bacdb2"/>
    <ds:schemaRef ds:uri="b6bc3390-67cf-4bee-bacd-f05c9f1e7604"/>
  </ds:schemaRefs>
</ds:datastoreItem>
</file>

<file path=customXml/itemProps2.xml><?xml version="1.0" encoding="utf-8"?>
<ds:datastoreItem xmlns:ds="http://schemas.openxmlformats.org/officeDocument/2006/customXml" ds:itemID="{2BCBE757-7156-4B1B-81A6-189AB186B1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52854-806C-4E01-ADF0-A60A586CB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dec4a-f3f5-48ef-b5e1-f75cb2bacdb2"/>
    <ds:schemaRef ds:uri="b6bc3390-67cf-4bee-bacd-f05c9f1e76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f27f816-99e9-48e2-96b8-7197a663025b}" enabled="0" method="" siteId="{3f27f816-99e9-48e2-96b8-7197a663025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0.Orçamento Geral IPES Excep.</vt:lpstr>
      <vt:lpstr>0.SGF</vt:lpstr>
      <vt:lpstr>1.SGF Excep.</vt:lpstr>
      <vt:lpstr>2.Obras Excep.</vt:lpstr>
      <vt:lpstr>3.Equipamentos ER Excep.</vt:lpstr>
      <vt:lpstr>Campus1</vt:lpstr>
      <vt:lpstr>Auxiliar</vt:lpstr>
      <vt:lpstr>MS</vt:lpstr>
      <vt:lpstr>'0.Orçamento Geral IPES Excep.'!PR</vt:lpstr>
      <vt:lpstr>'0.SGF'!PR</vt:lpstr>
      <vt:lpstr>'1.SGF Excep.'!PR</vt:lpstr>
      <vt:lpstr>'2.Obras Excep.'!PR</vt:lpstr>
      <vt:lpstr>'3.Equipamentos ER Excep.'!PR</vt:lpstr>
      <vt:lpstr>Campus1!PR</vt:lpstr>
      <vt:lpstr>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Gontijo</dc:creator>
  <cp:keywords/>
  <dc:description/>
  <cp:lastModifiedBy>HENRIQUE GAZZOLA DE LIMA</cp:lastModifiedBy>
  <cp:revision/>
  <dcterms:created xsi:type="dcterms:W3CDTF">2020-10-23T09:24:41Z</dcterms:created>
  <dcterms:modified xsi:type="dcterms:W3CDTF">2026-03-23T18:45:47Z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0x01010082024B6854FF0249A3EA447F0A6674F9</vt:lpwstr>
  </property>
  <property fmtid="{D5CDD505-2E9C-101B-9397-08002B2CF9AE}" pid="3" name="MediaServiceImageTags">
    <vt:lpwstr/>
  </property>
</Properties>
</file>